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akimototakeshi/Desktop/"/>
    </mc:Choice>
  </mc:AlternateContent>
  <xr:revisionPtr revIDLastSave="0" documentId="13_ncr:1_{40327B09-B30E-6741-9AF4-015552A7FC8A}" xr6:coauthVersionLast="47" xr6:coauthVersionMax="47" xr10:uidLastSave="{00000000-0000-0000-0000-000000000000}"/>
  <bookViews>
    <workbookView xWindow="0" yWindow="0" windowWidth="27320" windowHeight="15360" xr2:uid="{00000000-000D-0000-FFFF-FFFF00000000}"/>
  </bookViews>
  <sheets>
    <sheet name="Supplementary Table S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46" i="1"/>
  <c r="C49" i="1"/>
  <c r="C48" i="1"/>
  <c r="C47" i="1"/>
  <c r="C46" i="1"/>
  <c r="O40" i="1" l="1"/>
  <c r="O41" i="1"/>
  <c r="O43" i="1"/>
  <c r="O44" i="1"/>
  <c r="E40" i="1" l="1"/>
  <c r="G40" i="1"/>
  <c r="H40" i="1"/>
  <c r="I40" i="1"/>
  <c r="J40" i="1"/>
  <c r="K40" i="1"/>
  <c r="L40" i="1"/>
  <c r="M40" i="1"/>
  <c r="N40" i="1"/>
  <c r="E41" i="1"/>
  <c r="G41" i="1"/>
  <c r="H41" i="1"/>
  <c r="I41" i="1"/>
  <c r="J41" i="1"/>
  <c r="K41" i="1"/>
  <c r="L41" i="1"/>
  <c r="M41" i="1"/>
  <c r="N41" i="1"/>
  <c r="E43" i="1"/>
  <c r="G43" i="1"/>
  <c r="H43" i="1"/>
  <c r="I43" i="1"/>
  <c r="J43" i="1"/>
  <c r="K43" i="1"/>
  <c r="L43" i="1"/>
  <c r="M43" i="1"/>
  <c r="N43" i="1"/>
  <c r="E44" i="1"/>
  <c r="G44" i="1"/>
  <c r="H44" i="1"/>
  <c r="I44" i="1"/>
  <c r="J44" i="1"/>
  <c r="K44" i="1"/>
  <c r="L44" i="1"/>
  <c r="M44" i="1"/>
  <c r="N44" i="1"/>
  <c r="D43" i="1"/>
  <c r="D44" i="1"/>
  <c r="D41" i="1"/>
  <c r="D40" i="1"/>
</calcChain>
</file>

<file path=xl/sharedStrings.xml><?xml version="1.0" encoding="utf-8"?>
<sst xmlns="http://schemas.openxmlformats.org/spreadsheetml/2006/main" count="130" uniqueCount="67">
  <si>
    <t>BMI</t>
  </si>
  <si>
    <t>TUG</t>
    <phoneticPr fontId="1"/>
  </si>
  <si>
    <t>healthy mean</t>
    <phoneticPr fontId="1"/>
  </si>
  <si>
    <t>healty SD</t>
    <phoneticPr fontId="1"/>
  </si>
  <si>
    <t>knee OA mean</t>
    <phoneticPr fontId="1"/>
  </si>
  <si>
    <t>knee OA SD</t>
    <phoneticPr fontId="1"/>
  </si>
  <si>
    <t>OA(0.1)</t>
    <phoneticPr fontId="1"/>
  </si>
  <si>
    <t>healthy 1</t>
    <phoneticPr fontId="1"/>
  </si>
  <si>
    <t>healthy 2</t>
  </si>
  <si>
    <t>healthy 3</t>
  </si>
  <si>
    <t>healthy 4</t>
  </si>
  <si>
    <t>healthy 5</t>
  </si>
  <si>
    <t>healthy 6</t>
  </si>
  <si>
    <t>healthy 7</t>
  </si>
  <si>
    <t>healthy 8</t>
  </si>
  <si>
    <t>healthy 9</t>
  </si>
  <si>
    <t>healthy 10</t>
  </si>
  <si>
    <t>healthy 11</t>
  </si>
  <si>
    <t>healthy 12</t>
  </si>
  <si>
    <t>knee OA 1</t>
    <phoneticPr fontId="1"/>
  </si>
  <si>
    <t>knee OA 2</t>
  </si>
  <si>
    <t>knee OA 3</t>
  </si>
  <si>
    <t>knee OA 4</t>
  </si>
  <si>
    <t>knee OA 5</t>
  </si>
  <si>
    <t>knee OA 6</t>
  </si>
  <si>
    <t>knee OA 7</t>
  </si>
  <si>
    <t>knee OA 8</t>
  </si>
  <si>
    <t>knee OA 9</t>
  </si>
  <si>
    <t>knee OA 10</t>
  </si>
  <si>
    <t>knee OA 11</t>
  </si>
  <si>
    <t>knee OA 12</t>
  </si>
  <si>
    <t>knee OA 13</t>
  </si>
  <si>
    <t>knee OA 14</t>
  </si>
  <si>
    <t>knee OA 15</t>
  </si>
  <si>
    <t>knee OA 16</t>
  </si>
  <si>
    <t>knee OA 17</t>
  </si>
  <si>
    <t>knee OA 18</t>
  </si>
  <si>
    <t>knee OA 19</t>
  </si>
  <si>
    <t>knee OA 20</t>
  </si>
  <si>
    <t>knee OA 21</t>
  </si>
  <si>
    <t>knee OA 22</t>
  </si>
  <si>
    <t>knee OA 23</t>
  </si>
  <si>
    <t>knee OA 24</t>
  </si>
  <si>
    <t>No.</t>
    <phoneticPr fontId="1"/>
  </si>
  <si>
    <t>gait cycle time CV</t>
    <phoneticPr fontId="1"/>
  </si>
  <si>
    <t>treadmill speed</t>
    <phoneticPr fontId="1"/>
  </si>
  <si>
    <t>Age</t>
    <phoneticPr fontId="1"/>
  </si>
  <si>
    <t>Height</t>
    <phoneticPr fontId="1"/>
  </si>
  <si>
    <t>Body  mass</t>
    <phoneticPr fontId="1"/>
  </si>
  <si>
    <t>knee ext ROM</t>
    <phoneticPr fontId="1"/>
  </si>
  <si>
    <t>knee ext strength</t>
    <phoneticPr fontId="1"/>
  </si>
  <si>
    <t>5MWT</t>
    <phoneticPr fontId="1"/>
  </si>
  <si>
    <t>Borg's 6-20 scale</t>
    <phoneticPr fontId="4"/>
  </si>
  <si>
    <t>KL Score</t>
    <phoneticPr fontId="1"/>
  </si>
  <si>
    <t>-</t>
    <phoneticPr fontId="1"/>
  </si>
  <si>
    <t>Ⅱ</t>
    <phoneticPr fontId="1"/>
  </si>
  <si>
    <t>Ⅲ</t>
    <phoneticPr fontId="1"/>
  </si>
  <si>
    <t>Ⅳ</t>
    <phoneticPr fontId="1"/>
  </si>
  <si>
    <t>n(healthy, knee OA,)</t>
    <phoneticPr fontId="1"/>
  </si>
  <si>
    <t>WOMAC</t>
    <phoneticPr fontId="1"/>
  </si>
  <si>
    <t>Supplementary Table S1. Research Data</t>
  </si>
  <si>
    <t>OA: osteoarthritis, KL: Kellgren-Lawrence, CV: coefficient of variation, BMI: body mass index, WOMAC: Western Ontario and McMaster Universities Osteoarthritis Index, ROM: range of motion, 5MWT: 5-meter walk test, TUG: Timed Up &amp; Go Test, SD: standard deviation</t>
    <phoneticPr fontId="1"/>
  </si>
  <si>
    <t>66-70</t>
    <phoneticPr fontId="1"/>
  </si>
  <si>
    <t>56-60</t>
    <phoneticPr fontId="1"/>
  </si>
  <si>
    <t>61-65</t>
    <phoneticPr fontId="1"/>
  </si>
  <si>
    <t>71-75</t>
    <phoneticPr fontId="1"/>
  </si>
  <si>
    <t>76-80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</si>
</sst>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6"/>
      <name val="游ゴシック"/>
      <family val="3"/>
      <charset val="128"/>
    </font>
    <font>
      <sz val="20"/>
      <color theme="1"/>
      <name val="Century"/>
      <family val="1"/>
    </font>
    <font>
      <sz val="20"/>
      <name val="游ゴシック"/>
      <family val="2"/>
      <charset val="128"/>
      <scheme val="minor"/>
    </font>
    <font>
      <sz val="12"/>
      <name val="游ゴシック"/>
      <family val="2"/>
      <charset val="128"/>
      <scheme val="minor"/>
    </font>
    <font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Border="1">
      <alignment vertical="center"/>
    </xf>
    <xf numFmtId="2" fontId="2" fillId="0" borderId="0" xfId="0" applyNumberFormat="1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2" fontId="2" fillId="0" borderId="0" xfId="0" applyNumberFormat="1" applyFont="1" applyFill="1" applyBorder="1" applyAlignment="1"/>
    <xf numFmtId="176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/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1" fontId="2" fillId="0" borderId="0" xfId="0" applyNumberFormat="1" applyFont="1" applyFill="1" applyBorder="1">
      <alignment vertical="center"/>
    </xf>
    <xf numFmtId="0" fontId="2" fillId="0" borderId="0" xfId="0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2" fontId="3" fillId="0" borderId="0" xfId="0" applyNumberFormat="1" applyFont="1">
      <alignment vertical="center"/>
    </xf>
    <xf numFmtId="0" fontId="3" fillId="0" borderId="0" xfId="0" applyFont="1">
      <alignment vertical="center"/>
    </xf>
    <xf numFmtId="1" fontId="3" fillId="0" borderId="0" xfId="0" applyNumberFormat="1" applyFont="1" applyBorder="1" applyAlignment="1"/>
    <xf numFmtId="0" fontId="3" fillId="0" borderId="0" xfId="0" applyFont="1" applyBorder="1" applyAlignment="1"/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>
      <alignment vertical="center"/>
    </xf>
    <xf numFmtId="2" fontId="6" fillId="0" borderId="0" xfId="0" applyNumberFormat="1" applyFo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>
      <alignment vertical="center"/>
    </xf>
    <xf numFmtId="0" fontId="3" fillId="0" borderId="0" xfId="0" applyFont="1" applyFill="1">
      <alignment vertical="center"/>
    </xf>
    <xf numFmtId="1" fontId="2" fillId="0" borderId="0" xfId="0" applyNumberFormat="1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2"/>
  <sheetViews>
    <sheetView tabSelected="1" topLeftCell="B24" zoomScale="70" zoomScaleNormal="70" workbookViewId="0">
      <selection activeCell="F46" sqref="F46"/>
    </sheetView>
  </sheetViews>
  <sheetFormatPr baseColWidth="10" defaultColWidth="11" defaultRowHeight="20"/>
  <cols>
    <col min="1" max="15" width="27.5703125" customWidth="1"/>
  </cols>
  <sheetData>
    <row r="1" spans="1:15" ht="33">
      <c r="A1" s="26" t="s">
        <v>60</v>
      </c>
    </row>
    <row r="2" spans="1:15" ht="33">
      <c r="A2" s="3" t="s">
        <v>43</v>
      </c>
      <c r="B2" s="3" t="s">
        <v>6</v>
      </c>
      <c r="C2" s="3" t="s">
        <v>53</v>
      </c>
      <c r="D2" s="17" t="s">
        <v>44</v>
      </c>
      <c r="E2" s="3" t="s">
        <v>45</v>
      </c>
      <c r="F2" s="3" t="s">
        <v>46</v>
      </c>
      <c r="G2" s="17" t="s">
        <v>47</v>
      </c>
      <c r="H2" s="17" t="s">
        <v>48</v>
      </c>
      <c r="I2" s="17" t="s">
        <v>0</v>
      </c>
      <c r="J2" s="17" t="s">
        <v>59</v>
      </c>
      <c r="K2" s="17" t="s">
        <v>49</v>
      </c>
      <c r="L2" s="17" t="s">
        <v>50</v>
      </c>
      <c r="M2" s="17" t="s">
        <v>51</v>
      </c>
      <c r="N2" s="17" t="s">
        <v>1</v>
      </c>
      <c r="O2" s="18" t="s">
        <v>52</v>
      </c>
    </row>
    <row r="3" spans="1:15" ht="33">
      <c r="A3" s="17" t="s">
        <v>7</v>
      </c>
      <c r="B3" s="4">
        <v>0</v>
      </c>
      <c r="C3" s="11" t="s">
        <v>54</v>
      </c>
      <c r="D3" s="5">
        <v>1.3975202426419753</v>
      </c>
      <c r="E3" s="6">
        <v>4.2</v>
      </c>
      <c r="F3" s="27" t="s">
        <v>62</v>
      </c>
      <c r="G3" s="5">
        <v>1.6</v>
      </c>
      <c r="H3" s="6">
        <v>57</v>
      </c>
      <c r="I3" s="6">
        <v>22.265624999999996</v>
      </c>
      <c r="J3" s="7">
        <v>2</v>
      </c>
      <c r="K3" s="7">
        <v>0</v>
      </c>
      <c r="L3" s="5">
        <v>0.44736842105263203</v>
      </c>
      <c r="M3" s="5">
        <v>3.08</v>
      </c>
      <c r="N3" s="5">
        <v>5.69</v>
      </c>
      <c r="O3" s="15">
        <v>8</v>
      </c>
    </row>
    <row r="4" spans="1:15" ht="33">
      <c r="A4" s="17" t="s">
        <v>8</v>
      </c>
      <c r="B4" s="4">
        <v>0</v>
      </c>
      <c r="C4" s="11" t="s">
        <v>54</v>
      </c>
      <c r="D4" s="5">
        <v>1.6064562927192501</v>
      </c>
      <c r="E4" s="6">
        <v>3.1</v>
      </c>
      <c r="F4" s="27" t="s">
        <v>63</v>
      </c>
      <c r="G4" s="6">
        <v>1.65</v>
      </c>
      <c r="H4" s="6">
        <v>60</v>
      </c>
      <c r="I4" s="6">
        <v>22.03856749311295</v>
      </c>
      <c r="J4" s="7">
        <v>2</v>
      </c>
      <c r="K4" s="7">
        <v>-5</v>
      </c>
      <c r="L4" s="5">
        <v>0.42166666666666702</v>
      </c>
      <c r="M4" s="5">
        <v>3.32</v>
      </c>
      <c r="N4" s="5">
        <v>5.74</v>
      </c>
      <c r="O4" s="16">
        <v>11</v>
      </c>
    </row>
    <row r="5" spans="1:15" ht="33">
      <c r="A5" s="17" t="s">
        <v>9</v>
      </c>
      <c r="B5" s="4">
        <v>0</v>
      </c>
      <c r="C5" s="11" t="s">
        <v>54</v>
      </c>
      <c r="D5" s="5">
        <v>1.7870522192685607</v>
      </c>
      <c r="E5" s="6">
        <v>2</v>
      </c>
      <c r="F5" s="27" t="s">
        <v>64</v>
      </c>
      <c r="G5" s="8">
        <v>1.53</v>
      </c>
      <c r="H5" s="8">
        <v>55</v>
      </c>
      <c r="I5" s="9">
        <v>23.495236874706311</v>
      </c>
      <c r="J5" s="10">
        <v>0</v>
      </c>
      <c r="K5" s="7">
        <v>0</v>
      </c>
      <c r="L5" s="2">
        <v>0.66545454545454552</v>
      </c>
      <c r="M5" s="4">
        <v>2.78</v>
      </c>
      <c r="N5" s="4">
        <v>5.44</v>
      </c>
      <c r="O5" s="16">
        <v>11</v>
      </c>
    </row>
    <row r="6" spans="1:15" ht="33">
      <c r="A6" s="17" t="s">
        <v>10</v>
      </c>
      <c r="B6" s="4">
        <v>0</v>
      </c>
      <c r="C6" s="11" t="s">
        <v>54</v>
      </c>
      <c r="D6" s="5">
        <v>1.8784929274192772</v>
      </c>
      <c r="E6" s="6">
        <v>3.5</v>
      </c>
      <c r="F6" s="27" t="s">
        <v>63</v>
      </c>
      <c r="G6" s="8">
        <v>1.5449999999999999</v>
      </c>
      <c r="H6" s="8">
        <v>44</v>
      </c>
      <c r="I6" s="9">
        <v>18.43298666750453</v>
      </c>
      <c r="J6" s="10">
        <v>0</v>
      </c>
      <c r="K6" s="7">
        <v>0</v>
      </c>
      <c r="L6" s="2">
        <v>0.48409090909090913</v>
      </c>
      <c r="M6" s="4">
        <v>3.02</v>
      </c>
      <c r="N6" s="4">
        <v>5.51</v>
      </c>
      <c r="O6" s="16">
        <v>13</v>
      </c>
    </row>
    <row r="7" spans="1:15" ht="33">
      <c r="A7" s="17" t="s">
        <v>11</v>
      </c>
      <c r="B7" s="4">
        <v>0</v>
      </c>
      <c r="C7" s="11" t="s">
        <v>54</v>
      </c>
      <c r="D7" s="5">
        <v>1.9950368509729459</v>
      </c>
      <c r="E7" s="6">
        <v>2.4</v>
      </c>
      <c r="F7" s="27" t="s">
        <v>65</v>
      </c>
      <c r="G7" s="8">
        <v>1.6</v>
      </c>
      <c r="H7" s="8">
        <v>44</v>
      </c>
      <c r="I7" s="9">
        <v>17.187499999999996</v>
      </c>
      <c r="J7" s="10">
        <v>0</v>
      </c>
      <c r="K7" s="7">
        <v>0</v>
      </c>
      <c r="L7" s="2">
        <v>0.45227272727272722</v>
      </c>
      <c r="M7" s="4">
        <v>2.67</v>
      </c>
      <c r="N7" s="4">
        <v>5.84</v>
      </c>
      <c r="O7" s="16">
        <v>11</v>
      </c>
    </row>
    <row r="8" spans="1:15" ht="33">
      <c r="A8" s="17" t="s">
        <v>12</v>
      </c>
      <c r="B8" s="4">
        <v>0</v>
      </c>
      <c r="C8" s="11" t="s">
        <v>54</v>
      </c>
      <c r="D8" s="5">
        <v>2.5839682447690673</v>
      </c>
      <c r="E8" s="6">
        <v>1.6</v>
      </c>
      <c r="F8" s="27" t="s">
        <v>62</v>
      </c>
      <c r="G8" s="8">
        <v>1.5</v>
      </c>
      <c r="H8" s="8">
        <v>53</v>
      </c>
      <c r="I8" s="9">
        <v>23.555555555555557</v>
      </c>
      <c r="J8" s="10">
        <v>5</v>
      </c>
      <c r="K8" s="7">
        <v>0</v>
      </c>
      <c r="L8" s="2">
        <v>0.56226415094339621</v>
      </c>
      <c r="M8" s="4">
        <v>2.4700000000000002</v>
      </c>
      <c r="N8" s="4">
        <v>5.72</v>
      </c>
      <c r="O8" s="16">
        <v>13</v>
      </c>
    </row>
    <row r="9" spans="1:15" ht="33">
      <c r="A9" s="17" t="s">
        <v>13</v>
      </c>
      <c r="B9" s="4">
        <v>0</v>
      </c>
      <c r="C9" s="11" t="s">
        <v>54</v>
      </c>
      <c r="D9" s="5">
        <v>3.757110246073609</v>
      </c>
      <c r="E9" s="6">
        <v>2.2999999999999998</v>
      </c>
      <c r="F9" s="27" t="s">
        <v>66</v>
      </c>
      <c r="G9" s="8">
        <v>1.45</v>
      </c>
      <c r="H9" s="8">
        <v>47.5</v>
      </c>
      <c r="I9" s="9">
        <v>22.592152199762186</v>
      </c>
      <c r="J9" s="10">
        <v>6</v>
      </c>
      <c r="K9" s="7">
        <v>0</v>
      </c>
      <c r="L9" s="2">
        <v>0.66736842105263161</v>
      </c>
      <c r="M9" s="4">
        <v>2.8</v>
      </c>
      <c r="N9" s="5">
        <v>5.8</v>
      </c>
      <c r="O9" s="16">
        <v>12</v>
      </c>
    </row>
    <row r="10" spans="1:15" ht="33">
      <c r="A10" s="17" t="s">
        <v>14</v>
      </c>
      <c r="B10" s="4">
        <v>0</v>
      </c>
      <c r="C10" s="11" t="s">
        <v>54</v>
      </c>
      <c r="D10" s="5">
        <v>2.7458927298112394</v>
      </c>
      <c r="E10" s="6">
        <v>1.8</v>
      </c>
      <c r="F10" s="27" t="s">
        <v>65</v>
      </c>
      <c r="G10" s="8">
        <v>1.46</v>
      </c>
      <c r="H10" s="8">
        <v>55.5</v>
      </c>
      <c r="I10" s="9">
        <v>26.036779883655473</v>
      </c>
      <c r="J10" s="10">
        <v>26</v>
      </c>
      <c r="K10" s="7">
        <v>-5</v>
      </c>
      <c r="L10" s="2">
        <v>0.25045045045045045</v>
      </c>
      <c r="M10" s="4">
        <v>3.36</v>
      </c>
      <c r="N10" s="4">
        <v>6.25</v>
      </c>
      <c r="O10" s="16">
        <v>11</v>
      </c>
    </row>
    <row r="11" spans="1:15" ht="33">
      <c r="A11" s="17" t="s">
        <v>15</v>
      </c>
      <c r="B11" s="4">
        <v>0</v>
      </c>
      <c r="C11" s="11" t="s">
        <v>54</v>
      </c>
      <c r="D11" s="5">
        <v>1.40012313132334</v>
      </c>
      <c r="E11" s="6">
        <v>2</v>
      </c>
      <c r="F11" s="27" t="s">
        <v>62</v>
      </c>
      <c r="G11" s="8">
        <v>1.5</v>
      </c>
      <c r="H11" s="8">
        <v>53</v>
      </c>
      <c r="I11" s="9">
        <v>23.555555555555557</v>
      </c>
      <c r="J11" s="10">
        <v>0</v>
      </c>
      <c r="K11" s="7">
        <v>0</v>
      </c>
      <c r="L11" s="2">
        <v>0.57169811320754715</v>
      </c>
      <c r="M11" s="4">
        <v>2.54</v>
      </c>
      <c r="N11" s="4">
        <v>5.89</v>
      </c>
      <c r="O11" s="16">
        <v>11</v>
      </c>
    </row>
    <row r="12" spans="1:15" ht="33">
      <c r="A12" s="17" t="s">
        <v>16</v>
      </c>
      <c r="B12" s="4">
        <v>0</v>
      </c>
      <c r="C12" s="11" t="s">
        <v>54</v>
      </c>
      <c r="D12" s="5">
        <v>2.4246445288467897</v>
      </c>
      <c r="E12" s="6">
        <v>2.2999999999999998</v>
      </c>
      <c r="F12" s="27" t="s">
        <v>66</v>
      </c>
      <c r="G12" s="8">
        <v>1.49</v>
      </c>
      <c r="H12" s="8">
        <v>50.5</v>
      </c>
      <c r="I12" s="9">
        <v>22.746723120580153</v>
      </c>
      <c r="J12" s="10">
        <v>0</v>
      </c>
      <c r="K12" s="7">
        <v>0</v>
      </c>
      <c r="L12" s="2">
        <v>0.60990099009900989</v>
      </c>
      <c r="M12" s="4">
        <v>3.11</v>
      </c>
      <c r="N12" s="4">
        <v>6.06</v>
      </c>
      <c r="O12" s="16">
        <v>11</v>
      </c>
    </row>
    <row r="13" spans="1:15" ht="33">
      <c r="A13" s="17" t="s">
        <v>17</v>
      </c>
      <c r="B13" s="4">
        <v>0</v>
      </c>
      <c r="C13" s="11" t="s">
        <v>54</v>
      </c>
      <c r="D13" s="5">
        <v>1.9400355883946694</v>
      </c>
      <c r="E13" s="6">
        <v>2.1</v>
      </c>
      <c r="F13" s="27" t="s">
        <v>66</v>
      </c>
      <c r="G13" s="8">
        <v>1.55</v>
      </c>
      <c r="H13" s="8">
        <v>63</v>
      </c>
      <c r="I13" s="9">
        <v>26.22268470343392</v>
      </c>
      <c r="J13" s="10">
        <v>2</v>
      </c>
      <c r="K13" s="7">
        <v>0</v>
      </c>
      <c r="L13" s="2">
        <v>0.50317460317460316</v>
      </c>
      <c r="M13" s="4">
        <v>2.72</v>
      </c>
      <c r="N13" s="4">
        <v>6.73</v>
      </c>
      <c r="O13" s="16">
        <v>11</v>
      </c>
    </row>
    <row r="14" spans="1:15" ht="33">
      <c r="A14" s="17" t="s">
        <v>18</v>
      </c>
      <c r="B14" s="4">
        <v>0</v>
      </c>
      <c r="C14" s="11" t="s">
        <v>54</v>
      </c>
      <c r="D14" s="5">
        <v>1.7715752654008678</v>
      </c>
      <c r="E14" s="6">
        <v>2.1</v>
      </c>
      <c r="F14" s="27" t="s">
        <v>66</v>
      </c>
      <c r="G14" s="8">
        <v>1.4850000000000001</v>
      </c>
      <c r="H14" s="8">
        <v>59.5</v>
      </c>
      <c r="I14" s="9">
        <v>26.981373782720578</v>
      </c>
      <c r="J14" s="10">
        <v>9</v>
      </c>
      <c r="K14" s="7">
        <v>0</v>
      </c>
      <c r="L14" s="2">
        <v>0.43</v>
      </c>
      <c r="M14" s="4">
        <v>2.91</v>
      </c>
      <c r="N14" s="4">
        <v>6.23</v>
      </c>
      <c r="O14" s="16">
        <v>10</v>
      </c>
    </row>
    <row r="15" spans="1:15" ht="33">
      <c r="A15" s="17" t="s">
        <v>19</v>
      </c>
      <c r="B15" s="4">
        <v>1</v>
      </c>
      <c r="C15" s="19" t="s">
        <v>55</v>
      </c>
      <c r="D15" s="5">
        <v>4.8083523989095438</v>
      </c>
      <c r="E15" s="6">
        <v>1.8</v>
      </c>
      <c r="F15" s="27" t="s">
        <v>62</v>
      </c>
      <c r="G15" s="5">
        <v>1.59</v>
      </c>
      <c r="H15" s="6">
        <v>51</v>
      </c>
      <c r="I15" s="6">
        <v>20.173252640322769</v>
      </c>
      <c r="J15" s="7">
        <v>14</v>
      </c>
      <c r="K15" s="7">
        <v>0</v>
      </c>
      <c r="L15" s="5">
        <v>0.50196078431372548</v>
      </c>
      <c r="M15" s="5">
        <v>3.44</v>
      </c>
      <c r="N15" s="5">
        <v>7.07</v>
      </c>
      <c r="O15" s="15">
        <v>15</v>
      </c>
    </row>
    <row r="16" spans="1:15" ht="33">
      <c r="A16" s="17" t="s">
        <v>20</v>
      </c>
      <c r="B16" s="4">
        <v>1</v>
      </c>
      <c r="C16" s="19" t="s">
        <v>55</v>
      </c>
      <c r="D16" s="5">
        <v>2.0316166568827043</v>
      </c>
      <c r="E16" s="6">
        <v>2.8</v>
      </c>
      <c r="F16" s="27" t="s">
        <v>62</v>
      </c>
      <c r="G16" s="5">
        <v>1.54</v>
      </c>
      <c r="H16" s="6">
        <v>54</v>
      </c>
      <c r="I16" s="6">
        <v>22.769438353853939</v>
      </c>
      <c r="J16" s="7">
        <v>21</v>
      </c>
      <c r="K16" s="7">
        <v>-5</v>
      </c>
      <c r="L16" s="5">
        <v>0.37777777777777777</v>
      </c>
      <c r="M16" s="5">
        <v>4.38</v>
      </c>
      <c r="N16" s="5">
        <v>7.14</v>
      </c>
      <c r="O16" s="16">
        <v>11</v>
      </c>
    </row>
    <row r="17" spans="1:15" ht="33">
      <c r="A17" s="17" t="s">
        <v>21</v>
      </c>
      <c r="B17" s="4">
        <v>1</v>
      </c>
      <c r="C17" s="11" t="s">
        <v>55</v>
      </c>
      <c r="D17" s="5">
        <v>5.1697743513427001</v>
      </c>
      <c r="E17" s="6">
        <v>3.3</v>
      </c>
      <c r="F17" s="27" t="s">
        <v>65</v>
      </c>
      <c r="G17" s="5">
        <v>1.6</v>
      </c>
      <c r="H17" s="6">
        <v>61</v>
      </c>
      <c r="I17" s="6">
        <v>23.828124999999996</v>
      </c>
      <c r="J17" s="7">
        <v>25</v>
      </c>
      <c r="K17" s="7">
        <v>-5</v>
      </c>
      <c r="L17" s="5">
        <v>0.41311475409836063</v>
      </c>
      <c r="M17" s="5">
        <v>5.08</v>
      </c>
      <c r="N17" s="5">
        <v>5.72</v>
      </c>
      <c r="O17" s="16">
        <v>7</v>
      </c>
    </row>
    <row r="18" spans="1:15" ht="33">
      <c r="A18" s="17" t="s">
        <v>22</v>
      </c>
      <c r="B18" s="4">
        <v>1</v>
      </c>
      <c r="C18" s="20" t="s">
        <v>55</v>
      </c>
      <c r="D18" s="5">
        <v>3.6284231979979298</v>
      </c>
      <c r="E18" s="6">
        <v>2.7</v>
      </c>
      <c r="F18" s="27" t="s">
        <v>65</v>
      </c>
      <c r="G18" s="5">
        <v>1.54</v>
      </c>
      <c r="H18" s="6">
        <v>54</v>
      </c>
      <c r="I18" s="6">
        <v>22.769438353853939</v>
      </c>
      <c r="J18" s="7">
        <v>16</v>
      </c>
      <c r="K18" s="7">
        <v>0</v>
      </c>
      <c r="L18" s="5">
        <v>0.354769230769231</v>
      </c>
      <c r="M18" s="5">
        <v>5.08</v>
      </c>
      <c r="N18" s="5">
        <v>7.21</v>
      </c>
      <c r="O18" s="16">
        <v>11</v>
      </c>
    </row>
    <row r="19" spans="1:15" ht="33">
      <c r="A19" s="17" t="s">
        <v>23</v>
      </c>
      <c r="B19" s="4">
        <v>1</v>
      </c>
      <c r="C19" s="11" t="s">
        <v>56</v>
      </c>
      <c r="D19" s="5">
        <v>2.2688442232172457</v>
      </c>
      <c r="E19" s="6">
        <v>1.5</v>
      </c>
      <c r="F19" s="27" t="s">
        <v>65</v>
      </c>
      <c r="G19" s="5">
        <v>1.54</v>
      </c>
      <c r="H19" s="6">
        <v>53</v>
      </c>
      <c r="I19" s="6">
        <v>22.347782088041829</v>
      </c>
      <c r="J19" s="7">
        <v>32</v>
      </c>
      <c r="K19" s="7">
        <v>-10</v>
      </c>
      <c r="L19" s="5">
        <v>0.27924528301886792</v>
      </c>
      <c r="M19" s="5">
        <v>4.54</v>
      </c>
      <c r="N19" s="5">
        <v>9.07</v>
      </c>
      <c r="O19" s="16">
        <v>9</v>
      </c>
    </row>
    <row r="20" spans="1:15" ht="33">
      <c r="A20" s="17" t="s">
        <v>24</v>
      </c>
      <c r="B20" s="4">
        <v>1</v>
      </c>
      <c r="C20" s="11" t="s">
        <v>55</v>
      </c>
      <c r="D20" s="5">
        <v>2.2097346031131004</v>
      </c>
      <c r="E20" s="6">
        <v>2.7</v>
      </c>
      <c r="F20" s="27" t="s">
        <v>62</v>
      </c>
      <c r="G20" s="6">
        <v>1.55</v>
      </c>
      <c r="H20" s="6">
        <v>52</v>
      </c>
      <c r="I20" s="6">
        <v>21.644120707596251</v>
      </c>
      <c r="J20" s="7">
        <v>15</v>
      </c>
      <c r="K20" s="7">
        <v>-5</v>
      </c>
      <c r="L20" s="5">
        <v>0.355769230769231</v>
      </c>
      <c r="M20" s="5">
        <v>3.52</v>
      </c>
      <c r="N20" s="5">
        <v>6.59</v>
      </c>
      <c r="O20" s="15">
        <v>9</v>
      </c>
    </row>
    <row r="21" spans="1:15" ht="33">
      <c r="A21" s="17" t="s">
        <v>25</v>
      </c>
      <c r="B21" s="4">
        <v>1</v>
      </c>
      <c r="C21" s="11" t="s">
        <v>55</v>
      </c>
      <c r="D21" s="5">
        <v>2.3332185938117709</v>
      </c>
      <c r="E21" s="6">
        <v>2</v>
      </c>
      <c r="F21" s="27" t="s">
        <v>62</v>
      </c>
      <c r="G21" s="6">
        <v>1.56</v>
      </c>
      <c r="H21" s="6">
        <v>55</v>
      </c>
      <c r="I21" s="6">
        <v>22.600262984878366</v>
      </c>
      <c r="J21" s="7">
        <v>19</v>
      </c>
      <c r="K21" s="7">
        <v>0</v>
      </c>
      <c r="L21" s="5">
        <v>0.49454545454545451</v>
      </c>
      <c r="M21" s="5">
        <v>3.59</v>
      </c>
      <c r="N21" s="5">
        <v>7.01</v>
      </c>
      <c r="O21" s="16">
        <v>11</v>
      </c>
    </row>
    <row r="22" spans="1:15" ht="33">
      <c r="A22" s="17" t="s">
        <v>26</v>
      </c>
      <c r="B22" s="4">
        <v>1</v>
      </c>
      <c r="C22" s="11" t="s">
        <v>55</v>
      </c>
      <c r="D22" s="5">
        <v>1.6314542804661516</v>
      </c>
      <c r="E22" s="6">
        <v>3.8</v>
      </c>
      <c r="F22" s="27" t="s">
        <v>66</v>
      </c>
      <c r="G22" s="5">
        <v>1.58</v>
      </c>
      <c r="H22" s="6">
        <v>54</v>
      </c>
      <c r="I22" s="6">
        <v>21.631148854350261</v>
      </c>
      <c r="J22" s="7">
        <v>8</v>
      </c>
      <c r="K22" s="7">
        <v>-5</v>
      </c>
      <c r="L22" s="5">
        <v>0.44074074074074077</v>
      </c>
      <c r="M22" s="5">
        <v>3.26</v>
      </c>
      <c r="N22" s="5">
        <v>5.69</v>
      </c>
      <c r="O22" s="16">
        <v>7</v>
      </c>
    </row>
    <row r="23" spans="1:15" ht="33">
      <c r="A23" s="17" t="s">
        <v>27</v>
      </c>
      <c r="B23" s="4">
        <v>1</v>
      </c>
      <c r="C23" s="11" t="s">
        <v>55</v>
      </c>
      <c r="D23" s="5">
        <v>3.1609009631182983</v>
      </c>
      <c r="E23" s="6">
        <v>1.8</v>
      </c>
      <c r="F23" s="27" t="s">
        <v>65</v>
      </c>
      <c r="G23" s="5">
        <v>1.55</v>
      </c>
      <c r="H23" s="6">
        <v>60</v>
      </c>
      <c r="I23" s="6">
        <v>24.973985431841829</v>
      </c>
      <c r="J23" s="7">
        <v>15</v>
      </c>
      <c r="K23" s="7">
        <v>-5</v>
      </c>
      <c r="L23" s="5">
        <v>0.17166666666666669</v>
      </c>
      <c r="M23" s="5">
        <v>5.24</v>
      </c>
      <c r="N23" s="5">
        <v>6.98</v>
      </c>
      <c r="O23" s="16">
        <v>13</v>
      </c>
    </row>
    <row r="24" spans="1:15" ht="33">
      <c r="A24" s="17" t="s">
        <v>28</v>
      </c>
      <c r="B24" s="4">
        <v>1</v>
      </c>
      <c r="C24" s="11" t="s">
        <v>55</v>
      </c>
      <c r="D24" s="5">
        <v>5.572294060195965</v>
      </c>
      <c r="E24" s="6">
        <v>3</v>
      </c>
      <c r="F24" s="27" t="s">
        <v>62</v>
      </c>
      <c r="G24" s="6">
        <v>1.61</v>
      </c>
      <c r="H24" s="6">
        <v>54.8</v>
      </c>
      <c r="I24" s="6">
        <v>21.141159677481575</v>
      </c>
      <c r="J24" s="7">
        <v>32</v>
      </c>
      <c r="K24" s="7">
        <v>-10</v>
      </c>
      <c r="L24" s="5">
        <v>0.36131386861313874</v>
      </c>
      <c r="M24" s="5">
        <v>5.01</v>
      </c>
      <c r="N24" s="5">
        <v>7.91</v>
      </c>
      <c r="O24" s="16">
        <v>12</v>
      </c>
    </row>
    <row r="25" spans="1:15" ht="33">
      <c r="A25" s="17" t="s">
        <v>29</v>
      </c>
      <c r="B25" s="4">
        <v>1</v>
      </c>
      <c r="C25" s="11" t="s">
        <v>55</v>
      </c>
      <c r="D25" s="5">
        <v>2.3922725174505519</v>
      </c>
      <c r="E25" s="6">
        <v>2.4</v>
      </c>
      <c r="F25" s="27" t="s">
        <v>66</v>
      </c>
      <c r="G25" s="5">
        <v>1.49</v>
      </c>
      <c r="H25" s="6">
        <v>50</v>
      </c>
      <c r="I25" s="6">
        <v>22.521508040178372</v>
      </c>
      <c r="J25" s="7">
        <v>8</v>
      </c>
      <c r="K25" s="7">
        <v>-5</v>
      </c>
      <c r="L25" s="5">
        <v>0.354313862433139</v>
      </c>
      <c r="M25" s="5">
        <v>3.47</v>
      </c>
      <c r="N25" s="5">
        <v>7.38</v>
      </c>
      <c r="O25" s="16">
        <v>11</v>
      </c>
    </row>
    <row r="26" spans="1:15" ht="33">
      <c r="A26" s="17" t="s">
        <v>30</v>
      </c>
      <c r="B26" s="4">
        <v>1</v>
      </c>
      <c r="C26" s="11" t="s">
        <v>55</v>
      </c>
      <c r="D26" s="5">
        <v>1.6064562927192501</v>
      </c>
      <c r="E26" s="6">
        <v>3.1</v>
      </c>
      <c r="F26" s="27" t="s">
        <v>63</v>
      </c>
      <c r="G26" s="5">
        <v>1.63</v>
      </c>
      <c r="H26" s="6">
        <v>75</v>
      </c>
      <c r="I26" s="6">
        <v>28.228386465429637</v>
      </c>
      <c r="J26" s="7">
        <v>14</v>
      </c>
      <c r="K26" s="7">
        <v>0</v>
      </c>
      <c r="L26" s="5">
        <v>0.49333333333333335</v>
      </c>
      <c r="M26" s="5">
        <v>2.87</v>
      </c>
      <c r="N26" s="5">
        <v>5.72</v>
      </c>
      <c r="O26" s="16">
        <v>10</v>
      </c>
    </row>
    <row r="27" spans="1:15" ht="33">
      <c r="A27" s="17" t="s">
        <v>31</v>
      </c>
      <c r="B27" s="4">
        <v>1</v>
      </c>
      <c r="C27" s="11" t="s">
        <v>57</v>
      </c>
      <c r="D27" s="5">
        <v>4.3089681324581424</v>
      </c>
      <c r="E27" s="6">
        <v>1.8</v>
      </c>
      <c r="F27" s="27" t="s">
        <v>66</v>
      </c>
      <c r="G27" s="5">
        <v>1.49</v>
      </c>
      <c r="H27" s="6">
        <v>60</v>
      </c>
      <c r="I27" s="6">
        <v>27.025809648214047</v>
      </c>
      <c r="J27" s="7">
        <v>23</v>
      </c>
      <c r="K27" s="7">
        <v>-15</v>
      </c>
      <c r="L27" s="5">
        <v>0.315</v>
      </c>
      <c r="M27" s="5">
        <v>3.98</v>
      </c>
      <c r="N27" s="5">
        <v>8.23</v>
      </c>
      <c r="O27" s="16">
        <v>11</v>
      </c>
    </row>
    <row r="28" spans="1:15" ht="33">
      <c r="A28" s="17" t="s">
        <v>32</v>
      </c>
      <c r="B28" s="4">
        <v>1</v>
      </c>
      <c r="C28" s="11" t="s">
        <v>55</v>
      </c>
      <c r="D28" s="5">
        <v>2.997108908084996</v>
      </c>
      <c r="E28" s="6">
        <v>1.7</v>
      </c>
      <c r="F28" s="27" t="s">
        <v>65</v>
      </c>
      <c r="G28" s="5">
        <v>1.45</v>
      </c>
      <c r="H28" s="6">
        <v>55.5</v>
      </c>
      <c r="I28" s="6">
        <v>26.397146254458978</v>
      </c>
      <c r="J28" s="7">
        <v>24</v>
      </c>
      <c r="K28" s="7">
        <v>0</v>
      </c>
      <c r="L28" s="5">
        <v>0.33873873873873878</v>
      </c>
      <c r="M28" s="5">
        <v>3.87</v>
      </c>
      <c r="N28" s="5">
        <v>6.3</v>
      </c>
      <c r="O28" s="16">
        <v>11</v>
      </c>
    </row>
    <row r="29" spans="1:15" ht="33">
      <c r="A29" s="17" t="s">
        <v>33</v>
      </c>
      <c r="B29" s="4">
        <v>1</v>
      </c>
      <c r="C29" s="11" t="s">
        <v>56</v>
      </c>
      <c r="D29" s="5">
        <v>7.5614668989511244</v>
      </c>
      <c r="E29" s="6">
        <v>1.5</v>
      </c>
      <c r="F29" s="27" t="s">
        <v>65</v>
      </c>
      <c r="G29" s="6">
        <v>1.5</v>
      </c>
      <c r="H29" s="6">
        <v>53.4</v>
      </c>
      <c r="I29" s="6">
        <v>23.733333333333334</v>
      </c>
      <c r="J29" s="7">
        <v>48</v>
      </c>
      <c r="K29" s="7">
        <v>-10</v>
      </c>
      <c r="L29" s="5">
        <v>0.35205992509363299</v>
      </c>
      <c r="M29" s="5">
        <v>5.81</v>
      </c>
      <c r="N29" s="5">
        <v>8.56</v>
      </c>
      <c r="O29" s="16">
        <v>14</v>
      </c>
    </row>
    <row r="30" spans="1:15" ht="33">
      <c r="A30" s="17" t="s">
        <v>34</v>
      </c>
      <c r="B30" s="4">
        <v>1</v>
      </c>
      <c r="C30" s="11" t="s">
        <v>56</v>
      </c>
      <c r="D30" s="5">
        <v>3.4873733330264214</v>
      </c>
      <c r="E30" s="4">
        <v>1.8</v>
      </c>
      <c r="F30" s="27" t="s">
        <v>63</v>
      </c>
      <c r="G30" s="5">
        <v>1.6</v>
      </c>
      <c r="H30" s="6">
        <v>75</v>
      </c>
      <c r="I30" s="6">
        <v>29.296874999999993</v>
      </c>
      <c r="J30" s="7">
        <v>25</v>
      </c>
      <c r="K30" s="7">
        <v>0</v>
      </c>
      <c r="L30" s="5">
        <v>0.34933333333333333</v>
      </c>
      <c r="M30" s="5">
        <v>2.64</v>
      </c>
      <c r="N30" s="5">
        <v>5.51</v>
      </c>
      <c r="O30" s="16">
        <v>12</v>
      </c>
    </row>
    <row r="31" spans="1:15" ht="33">
      <c r="A31" s="17" t="s">
        <v>35</v>
      </c>
      <c r="B31" s="4">
        <v>1</v>
      </c>
      <c r="C31" s="11" t="s">
        <v>55</v>
      </c>
      <c r="D31" s="5">
        <v>2.7833986818048473</v>
      </c>
      <c r="E31" s="6">
        <v>2.5</v>
      </c>
      <c r="F31" s="27" t="s">
        <v>66</v>
      </c>
      <c r="G31" s="5">
        <v>1.57</v>
      </c>
      <c r="H31" s="6">
        <v>50</v>
      </c>
      <c r="I31" s="6">
        <v>20.28479857195018</v>
      </c>
      <c r="J31" s="7">
        <v>19</v>
      </c>
      <c r="K31" s="7">
        <v>-10</v>
      </c>
      <c r="L31" s="5">
        <v>0.40200000000000002</v>
      </c>
      <c r="M31" s="5">
        <v>3.26</v>
      </c>
      <c r="N31" s="5">
        <v>6.61</v>
      </c>
      <c r="O31" s="16">
        <v>11</v>
      </c>
    </row>
    <row r="32" spans="1:15" ht="33">
      <c r="A32" s="17" t="s">
        <v>36</v>
      </c>
      <c r="B32" s="4">
        <v>1</v>
      </c>
      <c r="C32" s="11" t="s">
        <v>56</v>
      </c>
      <c r="D32" s="5">
        <v>3.0847953012061171</v>
      </c>
      <c r="E32" s="6">
        <v>2.2999999999999998</v>
      </c>
      <c r="F32" s="27" t="s">
        <v>66</v>
      </c>
      <c r="G32" s="5">
        <v>1.55</v>
      </c>
      <c r="H32" s="6">
        <v>55.4</v>
      </c>
      <c r="I32" s="6">
        <v>23.059313215400621</v>
      </c>
      <c r="J32" s="7">
        <v>17</v>
      </c>
      <c r="K32" s="7">
        <v>0</v>
      </c>
      <c r="L32" s="5">
        <v>0.46750902527075811</v>
      </c>
      <c r="M32" s="5">
        <v>3.01</v>
      </c>
      <c r="N32" s="5">
        <v>5.68</v>
      </c>
      <c r="O32" s="16">
        <v>15</v>
      </c>
    </row>
    <row r="33" spans="1:15" ht="33">
      <c r="A33" s="17" t="s">
        <v>37</v>
      </c>
      <c r="B33" s="4">
        <v>1</v>
      </c>
      <c r="C33" s="11" t="s">
        <v>56</v>
      </c>
      <c r="D33" s="5">
        <v>2.7467722720435437</v>
      </c>
      <c r="E33" s="6">
        <v>1.5</v>
      </c>
      <c r="F33" s="27" t="s">
        <v>65</v>
      </c>
      <c r="G33" s="6">
        <v>1.58</v>
      </c>
      <c r="H33" s="6">
        <v>58</v>
      </c>
      <c r="I33" s="6">
        <v>23.233456176894723</v>
      </c>
      <c r="J33" s="7">
        <v>25</v>
      </c>
      <c r="K33" s="7">
        <v>-5</v>
      </c>
      <c r="L33" s="5">
        <v>0.36896551724137927</v>
      </c>
      <c r="M33" s="5">
        <v>2.91</v>
      </c>
      <c r="N33" s="5">
        <v>6.65</v>
      </c>
      <c r="O33" s="16">
        <v>11</v>
      </c>
    </row>
    <row r="34" spans="1:15" ht="33">
      <c r="A34" s="17" t="s">
        <v>38</v>
      </c>
      <c r="B34" s="4">
        <v>1</v>
      </c>
      <c r="C34" s="11" t="s">
        <v>55</v>
      </c>
      <c r="D34" s="5">
        <v>1.3975202426419753</v>
      </c>
      <c r="E34" s="6">
        <v>4.2</v>
      </c>
      <c r="F34" s="27" t="s">
        <v>62</v>
      </c>
      <c r="G34" s="5">
        <v>1.6</v>
      </c>
      <c r="H34" s="6">
        <v>57</v>
      </c>
      <c r="I34" s="6">
        <v>22.265624999999996</v>
      </c>
      <c r="J34" s="7">
        <v>12</v>
      </c>
      <c r="K34" s="7">
        <v>0</v>
      </c>
      <c r="L34" s="5">
        <v>0.54736842105263195</v>
      </c>
      <c r="M34" s="5">
        <v>3.08</v>
      </c>
      <c r="N34" s="5">
        <v>5.69</v>
      </c>
      <c r="O34" s="16">
        <v>7</v>
      </c>
    </row>
    <row r="35" spans="1:15" ht="33">
      <c r="A35" s="17" t="s">
        <v>39</v>
      </c>
      <c r="B35" s="4">
        <v>1</v>
      </c>
      <c r="C35" s="11" t="s">
        <v>55</v>
      </c>
      <c r="D35" s="5">
        <v>2.2572854450634701</v>
      </c>
      <c r="E35" s="6">
        <v>1.8</v>
      </c>
      <c r="F35" s="27" t="s">
        <v>65</v>
      </c>
      <c r="G35" s="6">
        <v>1.65</v>
      </c>
      <c r="H35" s="6">
        <v>60</v>
      </c>
      <c r="I35" s="6">
        <v>22.03856749311295</v>
      </c>
      <c r="J35" s="7">
        <v>13</v>
      </c>
      <c r="K35" s="7">
        <v>-5</v>
      </c>
      <c r="L35" s="5">
        <v>0.36166666666666664</v>
      </c>
      <c r="M35" s="5">
        <v>3.32</v>
      </c>
      <c r="N35" s="5">
        <v>6.44</v>
      </c>
      <c r="O35" s="16">
        <v>13</v>
      </c>
    </row>
    <row r="36" spans="1:15" ht="33">
      <c r="A36" s="17" t="s">
        <v>40</v>
      </c>
      <c r="B36" s="4">
        <v>1</v>
      </c>
      <c r="C36" s="11" t="s">
        <v>56</v>
      </c>
      <c r="D36" s="5">
        <v>4.0194051719954249</v>
      </c>
      <c r="E36" s="6">
        <v>2.1</v>
      </c>
      <c r="F36" s="27" t="s">
        <v>62</v>
      </c>
      <c r="G36" s="11">
        <v>1.63</v>
      </c>
      <c r="H36" s="11">
        <v>55</v>
      </c>
      <c r="I36" s="12">
        <v>20.700816741315069</v>
      </c>
      <c r="J36" s="10">
        <v>12</v>
      </c>
      <c r="K36" s="7">
        <v>0</v>
      </c>
      <c r="L36" s="2">
        <v>0.46363636363636362</v>
      </c>
      <c r="M36" s="4">
        <v>2.73</v>
      </c>
      <c r="N36" s="5">
        <v>5.8</v>
      </c>
      <c r="O36" s="16">
        <v>11</v>
      </c>
    </row>
    <row r="37" spans="1:15" ht="33">
      <c r="A37" s="17" t="s">
        <v>41</v>
      </c>
      <c r="B37" s="4">
        <v>1</v>
      </c>
      <c r="C37" s="11" t="s">
        <v>56</v>
      </c>
      <c r="D37" s="5">
        <v>4.2379298447979403</v>
      </c>
      <c r="E37" s="6">
        <v>1</v>
      </c>
      <c r="F37" s="27" t="s">
        <v>62</v>
      </c>
      <c r="G37" s="8">
        <v>1.48</v>
      </c>
      <c r="H37" s="8">
        <v>54</v>
      </c>
      <c r="I37" s="9">
        <v>24.653031409788166</v>
      </c>
      <c r="J37" s="10">
        <v>28</v>
      </c>
      <c r="K37" s="7">
        <v>-5</v>
      </c>
      <c r="L37" s="2">
        <v>0.27222222222222198</v>
      </c>
      <c r="M37" s="5">
        <v>4.54</v>
      </c>
      <c r="N37" s="4">
        <v>8.1999999999999993</v>
      </c>
      <c r="O37" s="16">
        <v>13</v>
      </c>
    </row>
    <row r="38" spans="1:15" ht="33">
      <c r="A38" s="17" t="s">
        <v>42</v>
      </c>
      <c r="B38" s="4">
        <v>1</v>
      </c>
      <c r="C38" s="11" t="s">
        <v>56</v>
      </c>
      <c r="D38" s="5">
        <v>2.0291041114834516</v>
      </c>
      <c r="E38" s="6">
        <v>2.2999999999999998</v>
      </c>
      <c r="F38" s="27" t="s">
        <v>65</v>
      </c>
      <c r="G38" s="8">
        <v>1.54</v>
      </c>
      <c r="H38" s="8">
        <v>52</v>
      </c>
      <c r="I38" s="9">
        <v>21.926125822229718</v>
      </c>
      <c r="J38" s="10">
        <v>26</v>
      </c>
      <c r="K38" s="7">
        <v>0</v>
      </c>
      <c r="L38" s="2">
        <v>0.33461538461538459</v>
      </c>
      <c r="M38" s="4">
        <v>3.12</v>
      </c>
      <c r="N38" s="5">
        <v>7.13</v>
      </c>
      <c r="O38" s="16">
        <v>9</v>
      </c>
    </row>
    <row r="39" spans="1:15" ht="33" customHeight="1">
      <c r="G39" s="1"/>
      <c r="H39" s="1"/>
      <c r="I39" s="1"/>
      <c r="J39" s="1"/>
      <c r="K39" s="1"/>
      <c r="L39" s="1"/>
      <c r="M39" s="1"/>
      <c r="N39" s="1"/>
    </row>
    <row r="40" spans="1:15" ht="33" customHeight="1">
      <c r="A40" s="4" t="s">
        <v>2</v>
      </c>
      <c r="D40" s="13">
        <f>AVERAGE(D3:D14)</f>
        <v>2.1073256889701324</v>
      </c>
      <c r="E40" s="13">
        <f t="shared" ref="E40:N40" si="0">AVERAGE(E3:E14)</f>
        <v>2.4500000000000006</v>
      </c>
      <c r="F40" s="13">
        <v>69.833333333333329</v>
      </c>
      <c r="G40" s="13">
        <f t="shared" si="0"/>
        <v>1.53</v>
      </c>
      <c r="H40" s="13">
        <f t="shared" si="0"/>
        <v>53.5</v>
      </c>
      <c r="I40" s="13">
        <f t="shared" si="0"/>
        <v>22.925895069715605</v>
      </c>
      <c r="J40" s="13">
        <f t="shared" si="0"/>
        <v>4.333333333333333</v>
      </c>
      <c r="K40" s="13">
        <f t="shared" si="0"/>
        <v>-0.83333333333333337</v>
      </c>
      <c r="L40" s="13">
        <f t="shared" si="0"/>
        <v>0.50547583320542666</v>
      </c>
      <c r="M40" s="13">
        <f t="shared" si="0"/>
        <v>2.8983333333333334</v>
      </c>
      <c r="N40" s="13">
        <f t="shared" si="0"/>
        <v>5.9083333333333341</v>
      </c>
      <c r="O40" s="13">
        <f t="shared" ref="O40" si="1">AVERAGE(O3:O14)</f>
        <v>11.083333333333334</v>
      </c>
    </row>
    <row r="41" spans="1:15" ht="33" customHeight="1">
      <c r="A41" s="4" t="s">
        <v>3</v>
      </c>
      <c r="D41" s="13">
        <f>STDEV(D3:D14)</f>
        <v>0.67558246518331555</v>
      </c>
      <c r="E41" s="13">
        <f t="shared" ref="E41:N41" si="2">STDEV(E3:E14)</f>
        <v>0.76455572363657709</v>
      </c>
      <c r="F41" s="13">
        <v>8.1333581718448205</v>
      </c>
      <c r="G41" s="13">
        <f t="shared" si="2"/>
        <v>6.1459521046561431E-2</v>
      </c>
      <c r="H41" s="13">
        <f t="shared" si="2"/>
        <v>6.1274345810832243</v>
      </c>
      <c r="I41" s="13">
        <f t="shared" si="2"/>
        <v>2.9012947912418028</v>
      </c>
      <c r="J41" s="13">
        <f t="shared" si="2"/>
        <v>7.4141551757227857</v>
      </c>
      <c r="K41" s="13">
        <f t="shared" si="2"/>
        <v>1.9462473604038073</v>
      </c>
      <c r="L41" s="13">
        <f t="shared" si="2"/>
        <v>0.11860763859944588</v>
      </c>
      <c r="M41" s="13">
        <f t="shared" si="2"/>
        <v>0.28654155127321512</v>
      </c>
      <c r="N41" s="13">
        <f t="shared" si="2"/>
        <v>0.35986950496820458</v>
      </c>
      <c r="O41" s="13">
        <f t="shared" ref="O41" si="3">STDEV(O3:O14)</f>
        <v>1.3113721705515091</v>
      </c>
    </row>
    <row r="42" spans="1:15" ht="33" customHeight="1">
      <c r="D42" s="14"/>
      <c r="E42" s="14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33" customHeight="1">
      <c r="A43" s="4" t="s">
        <v>4</v>
      </c>
      <c r="D43" s="13">
        <f>AVERAGE(D15:D38)</f>
        <v>3.2385196034492783</v>
      </c>
      <c r="E43" s="13">
        <f t="shared" ref="E43:N43" si="4">AVERAGE(E15:E38)</f>
        <v>2.3083333333333331</v>
      </c>
      <c r="F43" s="22">
        <v>70.75</v>
      </c>
      <c r="G43" s="22">
        <f t="shared" si="4"/>
        <v>1.5591666666666668</v>
      </c>
      <c r="H43" s="22">
        <f t="shared" si="4"/>
        <v>56.629166666666663</v>
      </c>
      <c r="I43" s="22">
        <f t="shared" si="4"/>
        <v>23.301812802688602</v>
      </c>
      <c r="J43" s="22">
        <f t="shared" si="4"/>
        <v>20.458333333333332</v>
      </c>
      <c r="K43" s="22">
        <f t="shared" si="4"/>
        <v>-4.166666666666667</v>
      </c>
      <c r="L43" s="22">
        <f t="shared" si="4"/>
        <v>0.38215277437294909</v>
      </c>
      <c r="M43" s="22">
        <f t="shared" si="4"/>
        <v>3.8229166666666665</v>
      </c>
      <c r="N43" s="22">
        <f t="shared" si="4"/>
        <v>6.845416666666666</v>
      </c>
      <c r="O43" s="22">
        <f t="shared" ref="O43" si="5">AVERAGE(O15:O38)</f>
        <v>11</v>
      </c>
    </row>
    <row r="44" spans="1:15" ht="33" customHeight="1">
      <c r="A44" s="4" t="s">
        <v>5</v>
      </c>
      <c r="D44" s="13">
        <f>STDEV(D15:D38)</f>
        <v>1.4727357014233085</v>
      </c>
      <c r="E44" s="13">
        <f t="shared" ref="E44:N44" si="6">STDEV(E15:E38)</f>
        <v>0.77902763620491255</v>
      </c>
      <c r="F44" s="22">
        <v>5.6587754090823204</v>
      </c>
      <c r="G44" s="22">
        <f t="shared" si="6"/>
        <v>5.1407719490251719E-2</v>
      </c>
      <c r="H44" s="22">
        <f t="shared" si="6"/>
        <v>6.4447807779134276</v>
      </c>
      <c r="I44" s="22">
        <f t="shared" si="6"/>
        <v>2.3939486184586474</v>
      </c>
      <c r="J44" s="22">
        <f t="shared" si="6"/>
        <v>9.0456771643873548</v>
      </c>
      <c r="K44" s="22">
        <f t="shared" si="6"/>
        <v>4.3405736614121553</v>
      </c>
      <c r="L44" s="22">
        <f t="shared" si="6"/>
        <v>8.5015999354292646E-2</v>
      </c>
      <c r="M44" s="22">
        <f t="shared" si="6"/>
        <v>0.91456560925019759</v>
      </c>
      <c r="N44" s="22">
        <f t="shared" si="6"/>
        <v>1.0111163833010033</v>
      </c>
      <c r="O44" s="22">
        <f t="shared" ref="O44" si="7">STDEV(O15:O38)</f>
        <v>2.2457689687208622</v>
      </c>
    </row>
    <row r="45" spans="1:15" ht="33" customHeight="1"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33" customHeight="1">
      <c r="A46" s="4" t="s">
        <v>58</v>
      </c>
      <c r="B46" s="24">
        <f>COUNTIFS(B3:B38,"0")</f>
        <v>12</v>
      </c>
      <c r="C46" s="24">
        <f>COUNTIFS(C3:C38,"Ⅰ")</f>
        <v>0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33" customHeight="1">
      <c r="B47" s="24">
        <f>COUNTIFS(B3:B38,"1")</f>
        <v>24</v>
      </c>
      <c r="C47" s="24">
        <f>COUNTIFS(C3:C38,"Ⅱ")</f>
        <v>15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33" customHeight="1">
      <c r="B48" s="14"/>
      <c r="C48" s="24">
        <f>COUNTIFS(C3:C38,"Ⅲ")</f>
        <v>8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33" customHeight="1">
      <c r="B49" s="14"/>
      <c r="C49" s="24">
        <f>COUNTIFS(C3:C38,"Ⅳ")</f>
        <v>1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33" customHeight="1"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33">
      <c r="A51" s="14" t="s">
        <v>61</v>
      </c>
    </row>
    <row r="54" spans="1:15" ht="25">
      <c r="B54" s="25"/>
    </row>
    <row r="55" spans="1:15" ht="25">
      <c r="B55" s="25"/>
    </row>
    <row r="56" spans="1:15" ht="25">
      <c r="B56" s="25"/>
    </row>
    <row r="57" spans="1:15" ht="25">
      <c r="B57" s="25"/>
    </row>
    <row r="58" spans="1:15" ht="25">
      <c r="B58" s="25"/>
    </row>
    <row r="59" spans="1:15" ht="25">
      <c r="B59" s="25"/>
    </row>
    <row r="60" spans="1:15" ht="25">
      <c r="B60" s="25"/>
    </row>
    <row r="61" spans="1:15" ht="25">
      <c r="B61" s="25"/>
    </row>
    <row r="62" spans="1:15" ht="25">
      <c r="B62" s="25"/>
    </row>
  </sheetData>
  <phoneticPr fontI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Supplementary Table 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秋本 剛</dc:creator>
  <cp:lastModifiedBy>秋本 剛</cp:lastModifiedBy>
  <dcterms:created xsi:type="dcterms:W3CDTF">2020-02-29T12:16:22Z</dcterms:created>
  <dcterms:modified xsi:type="dcterms:W3CDTF">2021-07-02T13:42:34Z</dcterms:modified>
</cp:coreProperties>
</file>