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cgtully/hospital/supplemental/"/>
    </mc:Choice>
  </mc:AlternateContent>
  <xr:revisionPtr revIDLastSave="0" documentId="13_ncr:1_{49BBF655-831E-CA49-BCD7-71464399E543}" xr6:coauthVersionLast="36" xr6:coauthVersionMax="36" xr10:uidLastSave="{00000000-0000-0000-0000-000000000000}"/>
  <bookViews>
    <workbookView xWindow="12720" yWindow="480" windowWidth="33600" windowHeight="2054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PZ7iuKuhkqcPrxF/GvjcY/x/nIQ=="/>
    </ext>
  </extLst>
</workbook>
</file>

<file path=xl/calcChain.xml><?xml version="1.0" encoding="utf-8"?>
<calcChain xmlns="http://schemas.openxmlformats.org/spreadsheetml/2006/main">
  <c r="F54" i="1" l="1"/>
  <c r="F22" i="1" s="1"/>
  <c r="F23" i="1" s="1"/>
  <c r="F33" i="1"/>
  <c r="F40" i="1" s="1"/>
  <c r="F10" i="1" s="1"/>
  <c r="F11" i="1" s="1"/>
  <c r="F26" i="1"/>
  <c r="F30" i="1" s="1"/>
</calcChain>
</file>

<file path=xl/sharedStrings.xml><?xml version="1.0" encoding="utf-8"?>
<sst xmlns="http://schemas.openxmlformats.org/spreadsheetml/2006/main" count="209" uniqueCount="166">
  <si>
    <t>Cat.</t>
  </si>
  <si>
    <t>Item</t>
  </si>
  <si>
    <t>Details</t>
  </si>
  <si>
    <t>Model #</t>
  </si>
  <si>
    <t>Manufacturer</t>
  </si>
  <si>
    <t>Approx. Unit Cost</t>
  </si>
  <si>
    <t>URL/Description</t>
  </si>
  <si>
    <t>Flow-sensor Assembly</t>
  </si>
  <si>
    <t>Differential Pressure Sensor</t>
  </si>
  <si>
    <t>SDP31-500PA-TR-250PCS</t>
  </si>
  <si>
    <t>Sensirion AG</t>
  </si>
  <si>
    <t>https://www.digikey.com/product-detail/en/sensirion-ag/SDP31-500PA-TR-250PCS/1649-1080-2-ND/7043960</t>
  </si>
  <si>
    <t>Pressure Sensor (analog)</t>
  </si>
  <si>
    <t>MP3V5004GC6U</t>
  </si>
  <si>
    <t>Freescale Semiconductor</t>
  </si>
  <si>
    <t>https://www.mouser.com/ProductDetail/NXP-Semiconductors/MP3V5004GC6U?qs=3b6%2Fl7XffK%252BieqXu0b2wyA%3D%3D</t>
  </si>
  <si>
    <t>Flow element</t>
  </si>
  <si>
    <t>Custom Fab</t>
  </si>
  <si>
    <t>xometry</t>
  </si>
  <si>
    <t>Printed Circuit Board for Sensor</t>
  </si>
  <si>
    <t>Allen</t>
  </si>
  <si>
    <t>includes passive components</t>
  </si>
  <si>
    <t>TIP-32 transistor</t>
  </si>
  <si>
    <t>FQP65N06FS-ND</t>
  </si>
  <si>
    <t>Digikey</t>
  </si>
  <si>
    <t xml:space="preserve"> </t>
  </si>
  <si>
    <t>MCP3202 ADC</t>
  </si>
  <si>
    <t>Mouser</t>
  </si>
  <si>
    <t>Housing</t>
  </si>
  <si>
    <t>Custom 3D print</t>
  </si>
  <si>
    <t>Misc. hardware</t>
  </si>
  <si>
    <t>See details below</t>
  </si>
  <si>
    <t>Total</t>
  </si>
  <si>
    <t>Patient Interface Box</t>
  </si>
  <si>
    <t>Patient Bedside Display</t>
  </si>
  <si>
    <t>3.3V I2C RGB LCD Character Display</t>
  </si>
  <si>
    <t>NHD-C0220BiZ-FS(RGB)-FBW-3VM</t>
  </si>
  <si>
    <t>Newhaven Display</t>
  </si>
  <si>
    <t xml:space="preserve">
 https://www.mouser.com/ProductDetail/Newhaven-Display/NHD-C0220BiZ-FSRGB-FBW-3VM?qs=sGAEpiMZZMt7dcPGmvnkBpFZcopQduFAmHLiSrtB/3w=
or https://www.digikey.com/product-detail/en/newhaven-display-intl/NHD-C0220BIZ-FS-RGB-FBW-3VM/NHD-C0220BIZ-FS-RGB-FBW-3VM-ND/3507740</t>
  </si>
  <si>
    <t>Patient Microcontroller</t>
  </si>
  <si>
    <t>Raspberry Pi 4B/4GB</t>
  </si>
  <si>
    <t>RPI4-MODBP-4GB</t>
  </si>
  <si>
    <t>Raspberry Pi</t>
  </si>
  <si>
    <t xml:space="preserve"> https://www.canakit.com/raspberry-pi-4-starter-kit.html?defpid=4512  or Digikey (Newark shipment was delayed over a week - depsite their claims)</t>
  </si>
  <si>
    <t>Interface PCB</t>
  </si>
  <si>
    <t>Includes passive components</t>
  </si>
  <si>
    <t>Power Supply</t>
  </si>
  <si>
    <t>5V 3A, 110VAC  Wall Wart, 1.5m cable</t>
  </si>
  <si>
    <t>SC0214</t>
  </si>
  <si>
    <t>Digikey if not from Canakit (Newark order was delayed over a week) https://www.newark.com/raspberry-pi/sc0214/5-1v-3a-usb-c-psu-us-white-rohs/dp/03AH7033</t>
  </si>
  <si>
    <t>Microcontroller Disk</t>
  </si>
  <si>
    <t>32GB</t>
  </si>
  <si>
    <t>Multiple suppliers</t>
  </si>
  <si>
    <t>https://www.canakit.com/raspberry-pi-sd-card-noobs.html</t>
  </si>
  <si>
    <t>User knob (rotary encoder)</t>
  </si>
  <si>
    <t>Bourns</t>
  </si>
  <si>
    <t>PEC16-2015F-S0024</t>
  </si>
  <si>
    <t>Adafruit/Mouser</t>
  </si>
  <si>
    <t>https://www.mouser.com/ProductDetail/bourns/pec16-2015f-s0024/?qs=7YHpgRs8DgyydatHOcywxA%3D%3D&amp;countrycode=US&amp;currencycode=USD</t>
  </si>
  <si>
    <t>Knob for above</t>
  </si>
  <si>
    <t>https://www.mouser.com/ProductDetail/Eagle-Plastic-Devices/450-4760?qs=sGAEpiMZZMuiwDVLTMm01RsmVxKSFf9sVY5f75lTHPI=</t>
  </si>
  <si>
    <t>Ethernet cable</t>
  </si>
  <si>
    <t>5 ft cat-5e or 6 cable</t>
  </si>
  <si>
    <t>73-7792-5 or 73-8892-5</t>
  </si>
  <si>
    <t>https://www.mouser.com/ProductDetail/AIM-Cambridge-Cinch-Connectivity-Solutions/73-7796-25?qs=sGAEpiMZZMv%2F60yVGPe5wJEYoxSrntxze5o4myVOYVk%3D</t>
  </si>
  <si>
    <t>Enclosure</t>
  </si>
  <si>
    <t>Custom</t>
  </si>
  <si>
    <t>Remote Station</t>
  </si>
  <si>
    <t>20 x 25 ft cat-5 cable</t>
  </si>
  <si>
    <t>73-7796-25</t>
  </si>
  <si>
    <t>Network Switch</t>
  </si>
  <si>
    <t>24 ports</t>
  </si>
  <si>
    <t>GS324-100NAS</t>
  </si>
  <si>
    <t>Netgear</t>
  </si>
  <si>
    <t>https://www.bhphotovideo.com/c/product/1550986-REG/netgear_gs324_100nas_24_port_gigabit_ethernet_unmanaged.html/?ap=y&amp;ap=y&amp;smp=y&amp;smp=y&amp;lsft=BI%3A514&amp;gclid=EAIaIQobChMIr_SRvvXM6AIVip-fCh0rcgugEAYYASABEgKxH_D_BwE</t>
  </si>
  <si>
    <t>Monitor</t>
  </si>
  <si>
    <t>27", HDMI, Full HD, Vesa Mount, Touchscreen</t>
  </si>
  <si>
    <t>TD2760</t>
  </si>
  <si>
    <t>ViewSonic</t>
  </si>
  <si>
    <t>https://www.viewsonic.com/us/td2760.html</t>
  </si>
  <si>
    <t>Monitoring Station Computer</t>
  </si>
  <si>
    <t>Intel NUC</t>
  </si>
  <si>
    <t>BOXNUC8i3CYSM1</t>
  </si>
  <si>
    <t>Intel</t>
  </si>
  <si>
    <t>https://www.intel.com/content/www/us/en/products/boards-kits/nuc/mini-pcs/nuc7i3dnhnc.html</t>
  </si>
  <si>
    <t>Flow Sensor Misc. Parts</t>
  </si>
  <si>
    <t>unit/pkg</t>
  </si>
  <si>
    <t>Pressure sensor Spacer</t>
  </si>
  <si>
    <t xml:space="preserve">96639A702 </t>
  </si>
  <si>
    <t>McMaster-Carr</t>
  </si>
  <si>
    <t xml:space="preserve">Off-White Nylon Unthreaded Spacer for #4 1/8"long </t>
  </si>
  <si>
    <t>Flow sensor o-rings</t>
  </si>
  <si>
    <t>9262K101</t>
  </si>
  <si>
    <t xml:space="preserve">Oil-Resistant Buna-N O-Ring 1 mm Wide, 2 mm ID </t>
  </si>
  <si>
    <t>Pressure sensor o-rings</t>
  </si>
  <si>
    <t>9262K441</t>
  </si>
  <si>
    <t xml:space="preserve">Oil-Resistant Buna-N O-Ring 1 mm Wide, 3 mm ID </t>
  </si>
  <si>
    <t>Spacers between delrin flow block and its PCB</t>
  </si>
  <si>
    <t>749-908-100</t>
  </si>
  <si>
    <t>Bivar Plastic Spcr .1 in / Standoffs &amp; Spacers Mouser.com $0.10 per flow blocks Qty: 2000</t>
  </si>
  <si>
    <t>Screws to hold 3d printed cap</t>
  </si>
  <si>
    <t>91099A155</t>
  </si>
  <si>
    <t>8-8 Stainless Steel Phillips Flat Head Screw, Passivated, 4-40 Thread Size, 1/4" Long</t>
  </si>
  <si>
    <t>Screws to hold sensor PCB</t>
  </si>
  <si>
    <t>94735A719</t>
  </si>
  <si>
    <t>Nylon Pan Head Screws, Phillips, 4-40 Thread, 5/16" Long</t>
  </si>
  <si>
    <t>Ethernet connector of the flow block</t>
  </si>
  <si>
    <t>Modular Jack 8P8C With 8 Wires</t>
  </si>
  <si>
    <t>HWS3909</t>
  </si>
  <si>
    <t>https://www.peconnectors.com/</t>
  </si>
  <si>
    <t>Cost/sensor</t>
  </si>
  <si>
    <t>Enclosure walls</t>
  </si>
  <si>
    <t xml:space="preserve">8589K42 </t>
  </si>
  <si>
    <t xml:space="preserve">clear acrylic 24x12x1/8 </t>
  </si>
  <si>
    <t>Enclosure bck LCD panel</t>
  </si>
  <si>
    <t xml:space="preserve">8505K742 </t>
  </si>
  <si>
    <t xml:space="preserve">Black/White  Acrylic Sheet 12" x 24" x 1/8", </t>
  </si>
  <si>
    <t>Spacers</t>
  </si>
  <si>
    <t>90295A345</t>
  </si>
  <si>
    <t>Nylon Plastic washer for #4 screws</t>
  </si>
  <si>
    <t>Screws</t>
  </si>
  <si>
    <t>95868A751</t>
  </si>
  <si>
    <t xml:space="preserve">Nylon Socket Head Screws 1/4-20, 2.25" long  </t>
  </si>
  <si>
    <t>90176A109</t>
  </si>
  <si>
    <t xml:space="preserve">Nylon Unthreaded Spacers 11/32 long </t>
  </si>
  <si>
    <t>92942A723</t>
  </si>
  <si>
    <t>Nylon Pan Head Screws Slotted, 4-40 Thread, 3/4" Long</t>
  </si>
  <si>
    <t>92942A721</t>
  </si>
  <si>
    <t>Off-White Nylon Pan Head Screws Slotted Drive Style, 4-40, 1/2" Long</t>
  </si>
  <si>
    <t>Nuts</t>
  </si>
  <si>
    <t>94812A200</t>
  </si>
  <si>
    <t>Nylon Hex Nut 4-40 Thread Size, Black</t>
  </si>
  <si>
    <t>94922A325</t>
  </si>
  <si>
    <t>Nylon 6/6 Plastic Cap Nut, 1/4"-20 Thread Size</t>
  </si>
  <si>
    <t>Cable Tie</t>
  </si>
  <si>
    <t>7130K102</t>
  </si>
  <si>
    <t>3" Long, 5/8" Bundle Diameter, 10 lb. Break Strength,</t>
  </si>
  <si>
    <t>Rubber Bands for Assy.</t>
  </si>
  <si>
    <t>12205T55</t>
  </si>
  <si>
    <t>Natural Rubber Bands Size 64, 1/4" Wide x 3-1/2" Long 500 boxes</t>
  </si>
  <si>
    <t>CO2 Sensor</t>
  </si>
  <si>
    <t>M5 4 Position Circular Connector Plug, Male Pins</t>
  </si>
  <si>
    <t>M5 4 Position Circular Connector Receptacle, Female Sockets</t>
  </si>
  <si>
    <t>Modular Jack 8P8C with 8 Wires</t>
  </si>
  <si>
    <t>4  4/40 x 1/4 Flat Head screws for cover</t>
  </si>
  <si>
    <t>4  4/40 x 1/4 Socket Head screws for Flow Block lid</t>
  </si>
  <si>
    <t>4  M1.6 nuts</t>
  </si>
  <si>
    <t>Flow Block</t>
  </si>
  <si>
    <t>Flow Block Cover</t>
  </si>
  <si>
    <t>Cover</t>
  </si>
  <si>
    <t xml:space="preserve">SCD30 </t>
  </si>
  <si>
    <t>54-00096</t>
  </si>
  <si>
    <t>50-00605</t>
  </si>
  <si>
    <t>Digi-Key</t>
  </si>
  <si>
    <t>Tensility International Corp</t>
  </si>
  <si>
    <t>Carbon Dioxide Sensor Module</t>
  </si>
  <si>
    <t>Sensirion</t>
  </si>
  <si>
    <t>Phoenix Enterprises</t>
  </si>
  <si>
    <t>9262K662</t>
  </si>
  <si>
    <t>O-ring 1.5mm wide, ID 41mm</t>
  </si>
  <si>
    <t>O-ring 1.5mm wide, ID 40mm</t>
  </si>
  <si>
    <t>1302N02</t>
  </si>
  <si>
    <t>2  M1.6 x 16 screws for CO2 board</t>
  </si>
  <si>
    <t>91290A296</t>
  </si>
  <si>
    <t>91828A006</t>
  </si>
  <si>
    <t>Best fit o-ring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</si>
</sst>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0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b/>
      <sz val="11"/>
      <color rgb="FF000000"/>
      <name val="Arial"/>
    </font>
    <font>
      <u/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u/>
      <sz val="11"/>
      <color rgb="FF0000FF"/>
      <name val="Arial"/>
    </font>
    <font>
      <u/>
      <sz val="10"/>
      <color rgb="FF0000FF"/>
      <name val="Helvetica Neue"/>
    </font>
    <font>
      <u/>
      <sz val="11"/>
      <color rgb="FF0000FF"/>
      <name val="Arial"/>
    </font>
    <font>
      <sz val="12"/>
      <color rgb="FF000000"/>
      <name val="Arial"/>
    </font>
    <font>
      <sz val="10"/>
      <color rgb="FF000000"/>
      <name val="Roboto"/>
    </font>
    <font>
      <sz val="11"/>
      <color rgb="FF000000"/>
      <name val="Inconsolata"/>
    </font>
    <font>
      <b/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3" borderId="1" xfId="0" applyFont="1" applyFill="1" applyBorder="1"/>
    <xf numFmtId="0" fontId="9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0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3" borderId="1" xfId="0" applyFont="1" applyFill="1" applyBorder="1"/>
    <xf numFmtId="0" fontId="11" fillId="3" borderId="1" xfId="0" applyFont="1" applyFill="1" applyBorder="1"/>
    <xf numFmtId="164" fontId="12" fillId="3" borderId="1" xfId="0" applyNumberFormat="1" applyFont="1" applyFill="1" applyBorder="1"/>
    <xf numFmtId="0" fontId="13" fillId="0" borderId="0" xfId="0" applyFont="1"/>
    <xf numFmtId="0" fontId="0" fillId="3" borderId="1" xfId="0" applyFont="1" applyFill="1" applyBorder="1"/>
    <xf numFmtId="164" fontId="1" fillId="3" borderId="1" xfId="0" applyNumberFormat="1" applyFont="1" applyFill="1" applyBorder="1"/>
    <xf numFmtId="164" fontId="2" fillId="0" borderId="0" xfId="0" applyNumberFormat="1" applyFont="1"/>
    <xf numFmtId="0" fontId="14" fillId="0" borderId="0" xfId="0" applyFont="1"/>
    <xf numFmtId="0" fontId="15" fillId="0" borderId="0" xfId="0" applyFont="1"/>
    <xf numFmtId="0" fontId="16" fillId="3" borderId="1" xfId="0" applyFont="1" applyFill="1" applyBorder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ewsonic.com/us/td2760.html" TargetMode="External"/><Relationship Id="rId3" Type="http://schemas.openxmlformats.org/officeDocument/2006/relationships/hyperlink" Target="https://www.mouser.com/ProductDetail/bourns/pec16-2015f-s0024/?qs=7YHpgRs8DgyydatHOcywxA%3D%3D&amp;countrycode=US&amp;currencycode=USD" TargetMode="External"/><Relationship Id="rId7" Type="http://schemas.openxmlformats.org/officeDocument/2006/relationships/hyperlink" Target="https://www.bhphotovideo.com/c/product/1550986-REG/netgear_gs324_100nas_24_port_gigabit_ethernet_unmanaged.html/?ap=y&amp;ap=y&amp;smp=y&amp;smp=y&amp;lsft=BI%3A514&amp;gclid=EAIaIQobChMIr_SRvvXM6AIVip-fCh0rcgugEAYYASABEgKxH_D_BwE" TargetMode="External"/><Relationship Id="rId2" Type="http://schemas.openxmlformats.org/officeDocument/2006/relationships/hyperlink" Target="https://www.canakit.com/raspberry-pi-sd-card-noobs.html" TargetMode="External"/><Relationship Id="rId1" Type="http://schemas.openxmlformats.org/officeDocument/2006/relationships/hyperlink" Target="https://www.digikey.com/product-detail/en/sensirion-ag/SDP31-500PA-TR-250PCS/1649-1080-2-ND/7043960" TargetMode="External"/><Relationship Id="rId6" Type="http://schemas.openxmlformats.org/officeDocument/2006/relationships/hyperlink" Target="https://www.mouser.com/ProductDetail/AIM-Cambridge-Cinch-Connectivity-Solutions/73-7796-25?qs=sGAEpiMZZMv%2F60yVGPe5wJEYoxSrntxze5o4myVOYVk%3D" TargetMode="External"/><Relationship Id="rId5" Type="http://schemas.openxmlformats.org/officeDocument/2006/relationships/hyperlink" Target="https://www.mouser.com/ProductDetail/AIM-Cambridge-Cinch-Connectivity-Solutions/73-7796-25?qs=sGAEpiMZZMv%2F60yVGPe5wJEYoxSrntxze5o4myVOYVk%3D" TargetMode="External"/><Relationship Id="rId4" Type="http://schemas.openxmlformats.org/officeDocument/2006/relationships/hyperlink" Target="https://www.mouser.com/ProductDetail/Eagle-Plastic-Devices/450-4760?qs=sGAEpiMZZMuiwDVLTMm01RsmVxKSFf9sVY5f75lTHPI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2"/>
  <sheetViews>
    <sheetView tabSelected="1" topLeftCell="A23" workbookViewId="0">
      <selection activeCell="G61" sqref="G61"/>
    </sheetView>
  </sheetViews>
  <sheetFormatPr baseColWidth="10" defaultColWidth="14.5" defaultRowHeight="15" customHeight="1"/>
  <cols>
    <col min="1" max="1" width="5.6640625" customWidth="1"/>
    <col min="2" max="2" width="32" customWidth="1"/>
    <col min="3" max="3" width="21.5" customWidth="1"/>
    <col min="4" max="4" width="25.1640625" customWidth="1"/>
    <col min="5" max="5" width="22.1640625" customWidth="1"/>
    <col min="6" max="6" width="9" customWidth="1"/>
    <col min="7" max="7" width="9.1640625" customWidth="1"/>
    <col min="8" max="8" width="138.33203125" customWidth="1"/>
  </cols>
  <sheetData>
    <row r="1" spans="1:28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 t="s">
        <v>6</v>
      </c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>
      <c r="A2" s="33" t="s">
        <v>7</v>
      </c>
      <c r="B2" s="3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>
      <c r="A3" s="5"/>
      <c r="B3" s="3" t="s">
        <v>8</v>
      </c>
      <c r="C3" s="3"/>
      <c r="D3" s="3" t="s">
        <v>9</v>
      </c>
      <c r="E3" s="3" t="s">
        <v>10</v>
      </c>
      <c r="F3" s="6">
        <v>25</v>
      </c>
      <c r="G3" s="3"/>
      <c r="H3" s="35" t="s">
        <v>11</v>
      </c>
      <c r="I3" s="34"/>
      <c r="J3" s="34"/>
      <c r="K3" s="34"/>
      <c r="L3" s="34"/>
      <c r="M3" s="34"/>
      <c r="N3" s="34"/>
      <c r="O3" s="3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>
      <c r="A4" s="8"/>
      <c r="B4" s="8" t="s">
        <v>12</v>
      </c>
      <c r="C4" s="8"/>
      <c r="D4" s="8" t="s">
        <v>13</v>
      </c>
      <c r="E4" s="8" t="s">
        <v>14</v>
      </c>
      <c r="F4" s="9">
        <v>9.2899999999999991</v>
      </c>
      <c r="G4" s="3"/>
      <c r="H4" s="8" t="s">
        <v>15</v>
      </c>
      <c r="I4" s="8"/>
      <c r="J4" s="8"/>
      <c r="K4" s="8"/>
      <c r="L4" s="8"/>
      <c r="M4" s="8"/>
      <c r="N4" s="8"/>
      <c r="O4" s="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5.75" customHeight="1">
      <c r="A5" s="8"/>
      <c r="B5" s="10" t="s">
        <v>16</v>
      </c>
      <c r="C5" s="8"/>
      <c r="D5" s="8" t="s">
        <v>17</v>
      </c>
      <c r="E5" s="8" t="s">
        <v>18</v>
      </c>
      <c r="F5" s="9">
        <v>34.1</v>
      </c>
      <c r="G5" s="3"/>
      <c r="H5" s="8"/>
      <c r="I5" s="8"/>
      <c r="J5" s="8"/>
      <c r="K5" s="8"/>
      <c r="L5" s="8"/>
      <c r="M5" s="8"/>
      <c r="N5" s="8"/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.75" customHeight="1">
      <c r="A6" s="8"/>
      <c r="B6" s="8" t="s">
        <v>19</v>
      </c>
      <c r="C6" s="8"/>
      <c r="D6" s="8" t="s">
        <v>17</v>
      </c>
      <c r="E6" s="8" t="s">
        <v>20</v>
      </c>
      <c r="F6" s="9">
        <v>24</v>
      </c>
      <c r="G6" s="3"/>
      <c r="H6" s="8" t="s">
        <v>21</v>
      </c>
      <c r="I6" s="8"/>
      <c r="J6" s="8"/>
      <c r="K6" s="8"/>
      <c r="L6" s="8"/>
      <c r="M6" s="8"/>
      <c r="N6" s="8"/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.75" customHeight="1">
      <c r="A7" s="8"/>
      <c r="B7" s="8" t="s">
        <v>22</v>
      </c>
      <c r="C7" s="8"/>
      <c r="D7" s="8" t="s">
        <v>23</v>
      </c>
      <c r="E7" s="8" t="s">
        <v>24</v>
      </c>
      <c r="F7" s="9">
        <v>1.29</v>
      </c>
      <c r="G7" s="3"/>
      <c r="H7" s="8" t="s">
        <v>25</v>
      </c>
      <c r="I7" s="8"/>
      <c r="J7" s="8"/>
      <c r="K7" s="8"/>
      <c r="L7" s="8"/>
      <c r="M7" s="8"/>
      <c r="N7" s="8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75" customHeight="1">
      <c r="A8" s="11"/>
      <c r="B8" s="11" t="s">
        <v>26</v>
      </c>
      <c r="C8" s="8"/>
      <c r="D8" s="11" t="s">
        <v>26</v>
      </c>
      <c r="E8" s="11" t="s">
        <v>27</v>
      </c>
      <c r="F8" s="12">
        <v>2.0299999999999998</v>
      </c>
      <c r="G8" s="3"/>
      <c r="H8" s="11"/>
      <c r="I8" s="8"/>
      <c r="J8" s="8"/>
      <c r="K8" s="8"/>
      <c r="L8" s="8"/>
      <c r="M8" s="8"/>
      <c r="N8" s="8"/>
      <c r="O8" s="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>
      <c r="A9" s="11"/>
      <c r="B9" s="11" t="s">
        <v>28</v>
      </c>
      <c r="C9" s="8"/>
      <c r="D9" s="11" t="s">
        <v>29</v>
      </c>
      <c r="E9" s="11"/>
      <c r="F9" s="12">
        <v>10</v>
      </c>
      <c r="G9" s="3"/>
      <c r="H9" s="11"/>
      <c r="I9" s="8"/>
      <c r="J9" s="8"/>
      <c r="K9" s="8"/>
      <c r="L9" s="8"/>
      <c r="M9" s="8"/>
      <c r="N9" s="8"/>
      <c r="O9" s="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customHeight="1">
      <c r="A10" s="11"/>
      <c r="B10" s="11" t="s">
        <v>30</v>
      </c>
      <c r="C10" s="8"/>
      <c r="D10" s="11" t="s">
        <v>31</v>
      </c>
      <c r="E10" s="11"/>
      <c r="F10" s="12">
        <f>F40</f>
        <v>2.8536999999999999</v>
      </c>
      <c r="G10" s="3"/>
      <c r="I10" s="8"/>
      <c r="J10" s="8"/>
      <c r="K10" s="8"/>
      <c r="L10" s="8"/>
      <c r="M10" s="8"/>
      <c r="N10" s="8"/>
      <c r="O10" s="8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75" customHeight="1">
      <c r="A11" s="11"/>
      <c r="B11" s="11"/>
      <c r="C11" s="8"/>
      <c r="D11" s="11"/>
      <c r="E11" s="13" t="s">
        <v>32</v>
      </c>
      <c r="F11" s="12">
        <f>SUM(F3:F10)</f>
        <v>108.56370000000001</v>
      </c>
      <c r="G11" s="3"/>
      <c r="H11" s="11"/>
      <c r="I11" s="8"/>
      <c r="J11" s="8"/>
      <c r="K11" s="8"/>
      <c r="L11" s="8"/>
      <c r="M11" s="8"/>
      <c r="N11" s="8"/>
      <c r="O11" s="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75" customHeight="1">
      <c r="A12" s="11"/>
      <c r="B12" s="11"/>
      <c r="C12" s="8"/>
      <c r="D12" s="11"/>
      <c r="E12" s="11"/>
      <c r="F12" s="12"/>
      <c r="G12" s="3"/>
      <c r="H12" s="11"/>
      <c r="I12" s="8"/>
      <c r="J12" s="8"/>
      <c r="K12" s="8"/>
      <c r="L12" s="8"/>
      <c r="M12" s="8"/>
      <c r="N12" s="8"/>
      <c r="O12" s="8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>
      <c r="A13" s="14" t="s">
        <v>33</v>
      </c>
      <c r="I13" s="8"/>
      <c r="J13" s="8"/>
      <c r="K13" s="8"/>
      <c r="L13" s="8"/>
      <c r="M13" s="8"/>
      <c r="N13" s="8"/>
      <c r="O13" s="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>
      <c r="A14" s="3"/>
      <c r="B14" s="3" t="s">
        <v>34</v>
      </c>
      <c r="C14" s="8" t="s">
        <v>35</v>
      </c>
      <c r="D14" s="8" t="s">
        <v>36</v>
      </c>
      <c r="E14" s="8" t="s">
        <v>37</v>
      </c>
      <c r="F14" s="9">
        <v>7</v>
      </c>
      <c r="G14" s="3"/>
      <c r="H14" s="3" t="s">
        <v>38</v>
      </c>
      <c r="I14" s="8"/>
      <c r="J14" s="8"/>
      <c r="K14" s="8"/>
      <c r="L14" s="8"/>
      <c r="M14" s="8"/>
      <c r="N14" s="8"/>
      <c r="O14" s="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>
      <c r="A15" s="8"/>
      <c r="B15" s="8" t="s">
        <v>39</v>
      </c>
      <c r="C15" s="8" t="s">
        <v>40</v>
      </c>
      <c r="D15" s="11" t="s">
        <v>41</v>
      </c>
      <c r="E15" s="8" t="s">
        <v>42</v>
      </c>
      <c r="F15" s="9">
        <v>55</v>
      </c>
      <c r="G15" s="3"/>
      <c r="H15" s="3" t="s">
        <v>43</v>
      </c>
      <c r="I15" s="8"/>
      <c r="J15" s="8"/>
      <c r="K15" s="8"/>
      <c r="L15" s="8"/>
      <c r="M15" s="8"/>
      <c r="N15" s="8"/>
      <c r="O15" s="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8"/>
      <c r="B16" s="8" t="s">
        <v>44</v>
      </c>
      <c r="C16" s="8"/>
      <c r="D16" s="11"/>
      <c r="E16" s="8" t="s">
        <v>20</v>
      </c>
      <c r="F16" s="9">
        <v>30</v>
      </c>
      <c r="G16" s="3"/>
      <c r="H16" s="3" t="s">
        <v>45</v>
      </c>
      <c r="I16" s="8"/>
      <c r="J16" s="8"/>
      <c r="K16" s="8"/>
      <c r="L16" s="8"/>
      <c r="M16" s="8"/>
      <c r="N16" s="8"/>
      <c r="O16" s="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75" customHeight="1">
      <c r="A17" s="8"/>
      <c r="B17" s="8" t="s">
        <v>46</v>
      </c>
      <c r="C17" s="8" t="s">
        <v>47</v>
      </c>
      <c r="D17" s="8" t="s">
        <v>48</v>
      </c>
      <c r="E17" s="8" t="s">
        <v>42</v>
      </c>
      <c r="F17" s="9">
        <v>8</v>
      </c>
      <c r="G17" s="3"/>
      <c r="H17" s="11" t="s">
        <v>49</v>
      </c>
      <c r="I17" s="8"/>
      <c r="J17" s="8"/>
      <c r="K17" s="8"/>
      <c r="L17" s="8"/>
      <c r="M17" s="8"/>
      <c r="N17" s="8"/>
      <c r="O17" s="8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>
      <c r="A18" s="8"/>
      <c r="B18" s="11" t="s">
        <v>50</v>
      </c>
      <c r="C18" s="8" t="s">
        <v>51</v>
      </c>
      <c r="D18" s="11"/>
      <c r="E18" s="11" t="s">
        <v>52</v>
      </c>
      <c r="F18" s="12">
        <v>13</v>
      </c>
      <c r="G18" s="3"/>
      <c r="H18" s="15" t="s">
        <v>53</v>
      </c>
      <c r="I18" s="8"/>
      <c r="J18" s="8"/>
      <c r="K18" s="8"/>
      <c r="L18" s="8"/>
      <c r="M18" s="8"/>
      <c r="N18" s="8"/>
      <c r="O18" s="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>
      <c r="A19" s="3"/>
      <c r="B19" s="11" t="s">
        <v>54</v>
      </c>
      <c r="C19" s="8" t="s">
        <v>55</v>
      </c>
      <c r="D19" s="11" t="s">
        <v>56</v>
      </c>
      <c r="E19" s="11" t="s">
        <v>57</v>
      </c>
      <c r="F19" s="12">
        <v>4</v>
      </c>
      <c r="G19" s="3"/>
      <c r="H19" s="15" t="s">
        <v>58</v>
      </c>
      <c r="I19" s="8"/>
      <c r="J19" s="8"/>
      <c r="K19" s="8"/>
      <c r="L19" s="8"/>
      <c r="M19" s="8"/>
      <c r="N19" s="8"/>
      <c r="O19" s="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>
      <c r="A20" s="3"/>
      <c r="B20" s="3" t="s">
        <v>59</v>
      </c>
      <c r="C20" s="8"/>
      <c r="D20" s="8"/>
      <c r="E20" s="8"/>
      <c r="F20" s="9"/>
      <c r="G20" s="3"/>
      <c r="H20" s="16" t="s">
        <v>60</v>
      </c>
      <c r="I20" s="8"/>
      <c r="J20" s="8"/>
      <c r="K20" s="8"/>
      <c r="L20" s="8"/>
      <c r="M20" s="8"/>
      <c r="N20" s="8"/>
      <c r="O20" s="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>
      <c r="A21" s="3"/>
      <c r="B21" s="3" t="s">
        <v>61</v>
      </c>
      <c r="C21" s="8" t="s">
        <v>62</v>
      </c>
      <c r="D21" s="8" t="s">
        <v>63</v>
      </c>
      <c r="E21" s="8"/>
      <c r="F21" s="9">
        <v>8</v>
      </c>
      <c r="G21" s="3"/>
      <c r="H21" s="17" t="s">
        <v>64</v>
      </c>
      <c r="I21" s="8"/>
      <c r="J21" s="8"/>
      <c r="K21" s="8"/>
      <c r="L21" s="8"/>
      <c r="M21" s="8"/>
      <c r="N21" s="8"/>
      <c r="O21" s="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>
      <c r="A22" s="3"/>
      <c r="B22" s="3" t="s">
        <v>65</v>
      </c>
      <c r="C22" s="8"/>
      <c r="D22" s="8" t="s">
        <v>31</v>
      </c>
      <c r="E22" s="8" t="s">
        <v>66</v>
      </c>
      <c r="F22" s="9">
        <f>F54</f>
        <v>8.9765904761904753</v>
      </c>
      <c r="G22" s="3"/>
      <c r="H22" s="17"/>
      <c r="I22" s="8"/>
      <c r="J22" s="8"/>
      <c r="K22" s="8"/>
      <c r="L22" s="8"/>
      <c r="M22" s="8"/>
      <c r="N22" s="8"/>
      <c r="O22" s="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>
      <c r="A23" s="3"/>
      <c r="B23" s="3"/>
      <c r="C23" s="8"/>
      <c r="D23" s="8"/>
      <c r="E23" s="13" t="s">
        <v>32</v>
      </c>
      <c r="F23" s="9">
        <f>SUM(F14:F22)</f>
        <v>133.97659047619047</v>
      </c>
      <c r="G23" s="3"/>
      <c r="H23" s="17"/>
      <c r="I23" s="8"/>
      <c r="J23" s="8"/>
      <c r="K23" s="8"/>
      <c r="L23" s="8"/>
      <c r="M23" s="8"/>
      <c r="N23" s="8"/>
      <c r="O23" s="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>
      <c r="A24" s="3"/>
      <c r="B24" s="3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  <c r="N24" s="8"/>
      <c r="O24" s="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>
      <c r="A25" s="14" t="s">
        <v>67</v>
      </c>
      <c r="B25" s="3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  <c r="N25" s="8"/>
      <c r="O25" s="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>
      <c r="A26" s="3"/>
      <c r="B26" s="3" t="s">
        <v>61</v>
      </c>
      <c r="C26" s="8" t="s">
        <v>68</v>
      </c>
      <c r="D26" s="8" t="s">
        <v>69</v>
      </c>
      <c r="E26" s="8"/>
      <c r="F26" s="9">
        <f>20*7.39</f>
        <v>147.79999999999998</v>
      </c>
      <c r="G26" s="8"/>
      <c r="H26" s="17" t="s">
        <v>64</v>
      </c>
      <c r="I26" s="8"/>
      <c r="J26" s="8"/>
      <c r="K26" s="8"/>
      <c r="L26" s="8"/>
      <c r="M26" s="8"/>
      <c r="N26" s="8"/>
      <c r="O26" s="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>
      <c r="B27" s="3" t="s">
        <v>70</v>
      </c>
      <c r="C27" s="8" t="s">
        <v>71</v>
      </c>
      <c r="D27" s="18" t="s">
        <v>72</v>
      </c>
      <c r="E27" s="8" t="s">
        <v>73</v>
      </c>
      <c r="F27" s="9">
        <v>80</v>
      </c>
      <c r="G27" s="8"/>
      <c r="H27" s="17" t="s">
        <v>74</v>
      </c>
      <c r="I27" s="8"/>
      <c r="J27" s="8"/>
      <c r="K27" s="8"/>
      <c r="L27" s="8"/>
      <c r="M27" s="8"/>
      <c r="N27" s="8"/>
      <c r="O27" s="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>
      <c r="A28" s="11"/>
      <c r="B28" s="3" t="s">
        <v>75</v>
      </c>
      <c r="C28" s="8" t="s">
        <v>76</v>
      </c>
      <c r="D28" s="8" t="s">
        <v>77</v>
      </c>
      <c r="E28" s="8" t="s">
        <v>78</v>
      </c>
      <c r="F28" s="9">
        <v>560.99</v>
      </c>
      <c r="G28" s="8"/>
      <c r="H28" s="17" t="s">
        <v>79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>
      <c r="A29" s="3"/>
      <c r="B29" s="8" t="s">
        <v>80</v>
      </c>
      <c r="C29" s="8" t="s">
        <v>81</v>
      </c>
      <c r="D29" s="19" t="s">
        <v>82</v>
      </c>
      <c r="E29" s="8" t="s">
        <v>83</v>
      </c>
      <c r="F29" s="9">
        <v>359</v>
      </c>
      <c r="G29" s="8"/>
      <c r="H29" s="7" t="s">
        <v>84</v>
      </c>
      <c r="I29" s="8"/>
      <c r="J29" s="8"/>
      <c r="K29" s="8"/>
      <c r="L29" s="8"/>
      <c r="M29" s="8"/>
      <c r="N29" s="8"/>
      <c r="O29" s="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>
      <c r="B30" s="20"/>
      <c r="C30" s="4"/>
      <c r="D30" s="4"/>
      <c r="E30" s="13" t="s">
        <v>32</v>
      </c>
      <c r="F30" s="21">
        <f>SUM(F26:F29)</f>
        <v>1147.79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>
      <c r="B31" s="11"/>
      <c r="C31" s="19"/>
      <c r="D31" s="22"/>
      <c r="E31" s="23"/>
      <c r="F31" s="24"/>
      <c r="G31" s="18"/>
    </row>
    <row r="32" spans="1:28" ht="15.75" customHeight="1">
      <c r="A32" s="25" t="s">
        <v>85</v>
      </c>
      <c r="B32" s="11"/>
      <c r="C32" s="19"/>
      <c r="D32" s="22"/>
      <c r="E32" s="23"/>
      <c r="F32" s="24"/>
      <c r="G32" s="1" t="s">
        <v>86</v>
      </c>
    </row>
    <row r="33" spans="1:8" ht="15.75" customHeight="1">
      <c r="B33" s="11" t="s">
        <v>87</v>
      </c>
      <c r="D33" s="22" t="s">
        <v>88</v>
      </c>
      <c r="E33" s="26" t="s">
        <v>89</v>
      </c>
      <c r="F33" s="27">
        <f>8.94</f>
        <v>8.94</v>
      </c>
      <c r="G33" s="18">
        <v>100</v>
      </c>
      <c r="H33" s="19" t="s">
        <v>90</v>
      </c>
    </row>
    <row r="34" spans="1:8" ht="15.75" customHeight="1">
      <c r="B34" s="11" t="s">
        <v>91</v>
      </c>
      <c r="D34" s="22" t="s">
        <v>92</v>
      </c>
      <c r="E34" s="26" t="s">
        <v>89</v>
      </c>
      <c r="F34" s="27">
        <v>6.6</v>
      </c>
      <c r="G34" s="18">
        <v>50</v>
      </c>
      <c r="H34" s="11" t="s">
        <v>93</v>
      </c>
    </row>
    <row r="35" spans="1:8" ht="15.75" customHeight="1">
      <c r="B35" s="11" t="s">
        <v>94</v>
      </c>
      <c r="D35" s="22" t="s">
        <v>95</v>
      </c>
      <c r="E35" s="26" t="s">
        <v>89</v>
      </c>
      <c r="F35" s="28">
        <v>15.37</v>
      </c>
      <c r="G35" s="18">
        <v>100</v>
      </c>
      <c r="H35" s="11" t="s">
        <v>96</v>
      </c>
    </row>
    <row r="36" spans="1:8" ht="15.75" customHeight="1">
      <c r="B36" s="11" t="s">
        <v>97</v>
      </c>
      <c r="D36" s="22" t="s">
        <v>98</v>
      </c>
      <c r="E36" s="26" t="s">
        <v>27</v>
      </c>
      <c r="F36" s="28">
        <v>62.5</v>
      </c>
      <c r="G36" s="18">
        <v>500</v>
      </c>
      <c r="H36" s="11" t="s">
        <v>99</v>
      </c>
    </row>
    <row r="37" spans="1:8" ht="15.75" customHeight="1">
      <c r="B37" s="11" t="s">
        <v>100</v>
      </c>
      <c r="D37" s="11" t="s">
        <v>101</v>
      </c>
      <c r="E37" s="26" t="s">
        <v>89</v>
      </c>
      <c r="F37" s="28">
        <v>3.6</v>
      </c>
      <c r="G37" s="18">
        <v>25</v>
      </c>
      <c r="H37" s="11" t="s">
        <v>102</v>
      </c>
    </row>
    <row r="38" spans="1:8" ht="15.75" customHeight="1">
      <c r="B38" s="11" t="s">
        <v>103</v>
      </c>
      <c r="D38" s="11" t="s">
        <v>104</v>
      </c>
      <c r="E38" s="26" t="s">
        <v>89</v>
      </c>
      <c r="F38" s="28">
        <v>5.99</v>
      </c>
      <c r="G38" s="18">
        <v>25</v>
      </c>
      <c r="H38" s="11" t="s">
        <v>105</v>
      </c>
    </row>
    <row r="39" spans="1:8" ht="15.75" customHeight="1">
      <c r="B39" s="11" t="s">
        <v>106</v>
      </c>
      <c r="C39" s="11" t="s">
        <v>107</v>
      </c>
      <c r="D39" s="11" t="s">
        <v>108</v>
      </c>
      <c r="E39" s="29"/>
      <c r="F39" s="28">
        <v>1.97</v>
      </c>
      <c r="G39" s="18">
        <v>1</v>
      </c>
      <c r="H39" s="30" t="s">
        <v>109</v>
      </c>
    </row>
    <row r="40" spans="1:8" ht="15.75" customHeight="1">
      <c r="B40" s="11"/>
      <c r="C40" s="8"/>
      <c r="D40" s="11"/>
      <c r="E40" s="31" t="s">
        <v>110</v>
      </c>
      <c r="F40" s="28">
        <f>(F33/G33)+(F34/G34)+(F35/G35)+(F36/G36)+(F37/G37)+(F38/G38)+(F39/G39)</f>
        <v>2.8536999999999999</v>
      </c>
    </row>
    <row r="41" spans="1:8" ht="15.75" customHeight="1">
      <c r="B41" s="11"/>
      <c r="C41" s="8"/>
      <c r="D41" s="11"/>
      <c r="F41" s="28"/>
    </row>
    <row r="42" spans="1:8" ht="15.75" customHeight="1">
      <c r="A42" s="14" t="s">
        <v>33</v>
      </c>
      <c r="B42" s="20"/>
      <c r="C42" s="4"/>
      <c r="D42" s="4"/>
      <c r="E42" s="4"/>
      <c r="F42" s="21"/>
      <c r="G42" s="1" t="s">
        <v>86</v>
      </c>
      <c r="H42" s="4"/>
    </row>
    <row r="43" spans="1:8" ht="15.75" customHeight="1">
      <c r="A43" s="20"/>
      <c r="B43" s="11" t="s">
        <v>111</v>
      </c>
      <c r="D43" s="22" t="s">
        <v>112</v>
      </c>
      <c r="E43" s="22" t="s">
        <v>89</v>
      </c>
      <c r="F43" s="27">
        <v>11</v>
      </c>
      <c r="G43" s="8">
        <v>3</v>
      </c>
      <c r="H43" s="3" t="s">
        <v>113</v>
      </c>
    </row>
    <row r="44" spans="1:8" ht="15.75" customHeight="1">
      <c r="A44" s="20"/>
      <c r="B44" s="11" t="s">
        <v>114</v>
      </c>
      <c r="D44" s="22" t="s">
        <v>115</v>
      </c>
      <c r="E44" s="22" t="s">
        <v>89</v>
      </c>
      <c r="F44" s="27">
        <v>14.27</v>
      </c>
      <c r="G44" s="8">
        <v>21</v>
      </c>
      <c r="H44" s="11" t="s">
        <v>116</v>
      </c>
    </row>
    <row r="45" spans="1:8" ht="15.75" customHeight="1">
      <c r="B45" s="11" t="s">
        <v>117</v>
      </c>
      <c r="D45" s="22" t="s">
        <v>118</v>
      </c>
      <c r="E45" s="22" t="s">
        <v>89</v>
      </c>
      <c r="F45" s="9">
        <v>4.5199999999999996</v>
      </c>
      <c r="G45" s="8">
        <v>5</v>
      </c>
      <c r="H45" s="22" t="s">
        <v>119</v>
      </c>
    </row>
    <row r="46" spans="1:8" ht="15.75" customHeight="1">
      <c r="A46" s="20"/>
      <c r="B46" s="3" t="s">
        <v>120</v>
      </c>
      <c r="D46" s="22" t="s">
        <v>121</v>
      </c>
      <c r="E46" s="22" t="s">
        <v>89</v>
      </c>
      <c r="F46" s="27">
        <v>9.18</v>
      </c>
      <c r="G46" s="8">
        <v>12</v>
      </c>
      <c r="H46" s="19" t="s">
        <v>122</v>
      </c>
    </row>
    <row r="47" spans="1:8" ht="15.75" customHeight="1">
      <c r="A47" s="32"/>
      <c r="B47" s="11" t="s">
        <v>117</v>
      </c>
      <c r="D47" s="22" t="s">
        <v>123</v>
      </c>
      <c r="E47" s="22" t="s">
        <v>89</v>
      </c>
      <c r="F47" s="27">
        <v>2.19</v>
      </c>
      <c r="G47" s="8">
        <v>6</v>
      </c>
      <c r="H47" s="19" t="s">
        <v>124</v>
      </c>
    </row>
    <row r="48" spans="1:8" ht="15.75" customHeight="1">
      <c r="A48" s="32"/>
      <c r="B48" s="3" t="s">
        <v>120</v>
      </c>
      <c r="D48" s="22" t="s">
        <v>125</v>
      </c>
      <c r="E48" s="22" t="s">
        <v>89</v>
      </c>
      <c r="F48" s="27">
        <v>7.08</v>
      </c>
      <c r="G48" s="8">
        <v>10</v>
      </c>
      <c r="H48" s="11" t="s">
        <v>126</v>
      </c>
    </row>
    <row r="49" spans="1:8" ht="15.75" customHeight="1">
      <c r="A49" s="32"/>
      <c r="B49" s="3" t="s">
        <v>120</v>
      </c>
      <c r="D49" s="22" t="s">
        <v>127</v>
      </c>
      <c r="E49" s="22" t="s">
        <v>89</v>
      </c>
      <c r="F49" s="27">
        <v>6.98</v>
      </c>
      <c r="G49" s="8">
        <v>25</v>
      </c>
      <c r="H49" s="22" t="s">
        <v>128</v>
      </c>
    </row>
    <row r="50" spans="1:8" ht="15.75" customHeight="1">
      <c r="A50" s="32"/>
      <c r="B50" s="11" t="s">
        <v>129</v>
      </c>
      <c r="D50" s="22" t="s">
        <v>130</v>
      </c>
      <c r="E50" s="22" t="s">
        <v>89</v>
      </c>
      <c r="F50" s="27">
        <v>7.14</v>
      </c>
      <c r="G50" s="8">
        <v>7</v>
      </c>
      <c r="H50" s="11" t="s">
        <v>131</v>
      </c>
    </row>
    <row r="51" spans="1:8" ht="15.75" customHeight="1">
      <c r="A51" s="32"/>
      <c r="B51" s="11" t="s">
        <v>129</v>
      </c>
      <c r="D51" s="11" t="s">
        <v>132</v>
      </c>
      <c r="E51" s="22" t="s">
        <v>89</v>
      </c>
      <c r="F51" s="12">
        <v>12.68</v>
      </c>
      <c r="G51" s="8">
        <v>25</v>
      </c>
      <c r="H51" s="11" t="s">
        <v>133</v>
      </c>
    </row>
    <row r="52" spans="1:8" ht="15.75" customHeight="1">
      <c r="A52" s="32"/>
      <c r="B52" s="11" t="s">
        <v>134</v>
      </c>
      <c r="D52" s="11" t="s">
        <v>135</v>
      </c>
      <c r="E52" s="22" t="s">
        <v>89</v>
      </c>
      <c r="F52" s="27">
        <v>6.2</v>
      </c>
      <c r="G52" s="8">
        <v>100</v>
      </c>
      <c r="H52" s="11" t="s">
        <v>136</v>
      </c>
    </row>
    <row r="53" spans="1:8" ht="15.75" customHeight="1">
      <c r="B53" s="11" t="s">
        <v>137</v>
      </c>
      <c r="D53" s="22" t="s">
        <v>138</v>
      </c>
      <c r="E53" s="22" t="s">
        <v>89</v>
      </c>
      <c r="F53" s="27">
        <v>10</v>
      </c>
      <c r="G53" s="11">
        <v>500</v>
      </c>
      <c r="H53" s="11" t="s">
        <v>139</v>
      </c>
    </row>
    <row r="54" spans="1:8" ht="15.75" customHeight="1">
      <c r="C54" s="4"/>
      <c r="E54" s="31" t="s">
        <v>110</v>
      </c>
      <c r="F54" s="28">
        <f>(F43/G43)+(F44/G44)+(F45/G45)+(F46/G46)+(F47/G47)+(F48/G48)+(F49/G49)+(F50/G50)+(F51/G51)+(F52/G52)+(F53/G53)</f>
        <v>8.9765904761904753</v>
      </c>
    </row>
    <row r="55" spans="1:8" ht="15.75" customHeight="1">
      <c r="C55" s="4"/>
      <c r="F55" s="28"/>
    </row>
    <row r="56" spans="1:8" ht="15.75" customHeight="1">
      <c r="A56" s="14" t="s">
        <v>140</v>
      </c>
      <c r="B56" s="20"/>
      <c r="C56" s="4"/>
      <c r="D56" s="4"/>
      <c r="E56" s="4"/>
      <c r="F56" s="21"/>
      <c r="G56" s="1" t="s">
        <v>86</v>
      </c>
      <c r="H56" s="4"/>
    </row>
    <row r="57" spans="1:8" ht="15.75" customHeight="1">
      <c r="B57" s="37" t="s">
        <v>155</v>
      </c>
      <c r="C57" s="4"/>
      <c r="D57" s="37" t="s">
        <v>150</v>
      </c>
      <c r="E57" s="37" t="s">
        <v>156</v>
      </c>
      <c r="F57" s="28">
        <v>42.05</v>
      </c>
      <c r="G57">
        <v>1</v>
      </c>
      <c r="H57" s="37" t="s">
        <v>153</v>
      </c>
    </row>
    <row r="58" spans="1:8" ht="15.75" customHeight="1">
      <c r="B58" s="37" t="s">
        <v>141</v>
      </c>
      <c r="C58" s="4"/>
      <c r="D58" s="37" t="s">
        <v>151</v>
      </c>
      <c r="E58" s="37" t="s">
        <v>154</v>
      </c>
      <c r="F58" s="28">
        <v>3.07</v>
      </c>
      <c r="G58">
        <v>1</v>
      </c>
      <c r="H58" s="37" t="s">
        <v>153</v>
      </c>
    </row>
    <row r="59" spans="1:8" ht="15.75" customHeight="1">
      <c r="B59" s="37" t="s">
        <v>142</v>
      </c>
      <c r="C59" s="4"/>
      <c r="D59" s="37" t="s">
        <v>152</v>
      </c>
      <c r="E59" s="37" t="s">
        <v>154</v>
      </c>
      <c r="F59" s="28">
        <v>3.08</v>
      </c>
      <c r="G59">
        <v>1</v>
      </c>
      <c r="H59" s="37" t="s">
        <v>153</v>
      </c>
    </row>
    <row r="60" spans="1:8" ht="15.75" customHeight="1">
      <c r="B60" s="37" t="s">
        <v>143</v>
      </c>
      <c r="C60" s="4"/>
      <c r="D60" s="37" t="s">
        <v>108</v>
      </c>
      <c r="E60" s="36"/>
      <c r="F60" s="28">
        <v>1.97</v>
      </c>
      <c r="G60">
        <v>1</v>
      </c>
      <c r="H60" s="37" t="s">
        <v>157</v>
      </c>
    </row>
    <row r="61" spans="1:8" ht="15.75" customHeight="1">
      <c r="B61" s="37" t="s">
        <v>159</v>
      </c>
      <c r="C61" s="4"/>
      <c r="D61" s="37" t="s">
        <v>161</v>
      </c>
      <c r="E61" s="22" t="s">
        <v>89</v>
      </c>
      <c r="F61" s="28"/>
      <c r="H61" s="37" t="s">
        <v>165</v>
      </c>
    </row>
    <row r="62" spans="1:8" ht="15.75" customHeight="1">
      <c r="B62" s="37" t="s">
        <v>160</v>
      </c>
      <c r="C62" s="4"/>
      <c r="D62" s="37" t="s">
        <v>158</v>
      </c>
      <c r="E62" s="22" t="s">
        <v>89</v>
      </c>
      <c r="F62" s="28"/>
      <c r="H62" s="37" t="s">
        <v>165</v>
      </c>
    </row>
    <row r="63" spans="1:8" ht="15.75" customHeight="1">
      <c r="B63" s="37" t="s">
        <v>144</v>
      </c>
      <c r="C63" s="4"/>
      <c r="E63" s="31"/>
      <c r="F63" s="28"/>
    </row>
    <row r="64" spans="1:8" ht="15.75" customHeight="1">
      <c r="B64" s="37" t="s">
        <v>145</v>
      </c>
      <c r="C64" s="4"/>
      <c r="F64" s="28"/>
    </row>
    <row r="65" spans="2:6" ht="15.75" customHeight="1">
      <c r="B65" s="37" t="s">
        <v>162</v>
      </c>
      <c r="C65" s="4"/>
      <c r="D65" s="37" t="s">
        <v>163</v>
      </c>
      <c r="E65" s="22" t="s">
        <v>89</v>
      </c>
      <c r="F65" s="28"/>
    </row>
    <row r="66" spans="2:6" ht="15.75" customHeight="1">
      <c r="B66" s="37" t="s">
        <v>146</v>
      </c>
      <c r="C66" s="4"/>
      <c r="D66" s="37" t="s">
        <v>164</v>
      </c>
      <c r="E66" s="22" t="s">
        <v>89</v>
      </c>
      <c r="F66" s="28"/>
    </row>
    <row r="67" spans="2:6" ht="15.75" customHeight="1">
      <c r="B67" s="37" t="s">
        <v>147</v>
      </c>
      <c r="C67" s="4"/>
      <c r="F67" s="28"/>
    </row>
    <row r="68" spans="2:6" ht="15.75" customHeight="1">
      <c r="B68" s="37" t="s">
        <v>148</v>
      </c>
      <c r="C68" s="4"/>
      <c r="F68" s="28"/>
    </row>
    <row r="69" spans="2:6" ht="15.75" customHeight="1">
      <c r="B69" s="37" t="s">
        <v>149</v>
      </c>
      <c r="C69" s="4"/>
      <c r="F69" s="28"/>
    </row>
    <row r="70" spans="2:6" ht="15.75" customHeight="1">
      <c r="C70" s="4"/>
      <c r="E70" s="31" t="s">
        <v>110</v>
      </c>
      <c r="F70" s="28">
        <v>50.17</v>
      </c>
    </row>
    <row r="71" spans="2:6" ht="15.75" customHeight="1">
      <c r="C71" s="4"/>
      <c r="F71" s="28"/>
    </row>
    <row r="72" spans="2:6" ht="15.75" customHeight="1">
      <c r="C72" s="4"/>
      <c r="F72" s="28"/>
    </row>
    <row r="73" spans="2:6" ht="15.75" customHeight="1">
      <c r="C73" s="4"/>
      <c r="F73" s="28"/>
    </row>
    <row r="74" spans="2:6" ht="15.75" customHeight="1">
      <c r="C74" s="4"/>
      <c r="F74" s="28"/>
    </row>
    <row r="75" spans="2:6" ht="15.75" customHeight="1">
      <c r="C75" s="4"/>
      <c r="F75" s="28"/>
    </row>
    <row r="76" spans="2:6" ht="15.75" customHeight="1">
      <c r="C76" s="4"/>
      <c r="F76" s="28"/>
    </row>
    <row r="77" spans="2:6" ht="15.75" customHeight="1">
      <c r="C77" s="4"/>
      <c r="F77" s="28"/>
    </row>
    <row r="78" spans="2:6" ht="15.75" customHeight="1">
      <c r="C78" s="4"/>
      <c r="F78" s="28"/>
    </row>
    <row r="79" spans="2:6" ht="15.75" customHeight="1">
      <c r="C79" s="4"/>
      <c r="F79" s="28"/>
    </row>
    <row r="80" spans="2:6" ht="15.75" customHeight="1">
      <c r="C80" s="4"/>
      <c r="F80" s="28"/>
    </row>
    <row r="81" spans="3:6" ht="15.75" customHeight="1">
      <c r="C81" s="4"/>
      <c r="F81" s="28"/>
    </row>
    <row r="82" spans="3:6" ht="15.75" customHeight="1">
      <c r="C82" s="4"/>
      <c r="F82" s="28"/>
    </row>
    <row r="83" spans="3:6" ht="15.75" customHeight="1">
      <c r="C83" s="4"/>
      <c r="F83" s="28"/>
    </row>
    <row r="84" spans="3:6" ht="15.75" customHeight="1">
      <c r="C84" s="4"/>
      <c r="F84" s="28"/>
    </row>
    <row r="85" spans="3:6" ht="15.75" customHeight="1">
      <c r="C85" s="4"/>
      <c r="F85" s="28"/>
    </row>
    <row r="86" spans="3:6" ht="15.75" customHeight="1">
      <c r="C86" s="4"/>
      <c r="F86" s="28"/>
    </row>
    <row r="87" spans="3:6" ht="15.75" customHeight="1">
      <c r="C87" s="4"/>
      <c r="F87" s="28"/>
    </row>
    <row r="88" spans="3:6" ht="15.75" customHeight="1">
      <c r="C88" s="4"/>
      <c r="F88" s="28"/>
    </row>
    <row r="89" spans="3:6" ht="15.75" customHeight="1">
      <c r="C89" s="4"/>
      <c r="F89" s="28"/>
    </row>
    <row r="90" spans="3:6" ht="15.75" customHeight="1">
      <c r="C90" s="4"/>
      <c r="F90" s="28"/>
    </row>
    <row r="91" spans="3:6" ht="15.75" customHeight="1">
      <c r="C91" s="4"/>
      <c r="F91" s="28"/>
    </row>
    <row r="92" spans="3:6" ht="15.75" customHeight="1">
      <c r="C92" s="4"/>
      <c r="F92" s="28"/>
    </row>
    <row r="93" spans="3:6" ht="15.75" customHeight="1">
      <c r="C93" s="4"/>
      <c r="F93" s="28"/>
    </row>
    <row r="94" spans="3:6" ht="15.75" customHeight="1">
      <c r="C94" s="4"/>
      <c r="F94" s="28"/>
    </row>
    <row r="95" spans="3:6" ht="15.75" customHeight="1">
      <c r="C95" s="4"/>
      <c r="F95" s="28"/>
    </row>
    <row r="96" spans="3:6" ht="15.75" customHeight="1">
      <c r="C96" s="4"/>
      <c r="F96" s="28"/>
    </row>
    <row r="97" spans="3:6" ht="15.75" customHeight="1">
      <c r="C97" s="4"/>
      <c r="F97" s="28"/>
    </row>
    <row r="98" spans="3:6" ht="15.75" customHeight="1">
      <c r="C98" s="4"/>
      <c r="F98" s="28"/>
    </row>
    <row r="99" spans="3:6" ht="15.75" customHeight="1">
      <c r="C99" s="4"/>
      <c r="F99" s="28"/>
    </row>
    <row r="100" spans="3:6" ht="15.75" customHeight="1">
      <c r="C100" s="4"/>
      <c r="F100" s="28"/>
    </row>
    <row r="101" spans="3:6" ht="15.75" customHeight="1">
      <c r="C101" s="4"/>
      <c r="F101" s="28"/>
    </row>
    <row r="102" spans="3:6" ht="15.75" customHeight="1">
      <c r="C102" s="4"/>
      <c r="F102" s="28"/>
    </row>
    <row r="103" spans="3:6" ht="15.75" customHeight="1">
      <c r="C103" s="4"/>
      <c r="F103" s="28"/>
    </row>
    <row r="104" spans="3:6" ht="15.75" customHeight="1">
      <c r="C104" s="4"/>
      <c r="F104" s="28"/>
    </row>
    <row r="105" spans="3:6" ht="15.75" customHeight="1">
      <c r="C105" s="4"/>
      <c r="F105" s="28"/>
    </row>
    <row r="106" spans="3:6" ht="15.75" customHeight="1">
      <c r="C106" s="4"/>
      <c r="F106" s="28"/>
    </row>
    <row r="107" spans="3:6" ht="15.75" customHeight="1">
      <c r="C107" s="4"/>
      <c r="F107" s="28"/>
    </row>
    <row r="108" spans="3:6" ht="15.75" customHeight="1">
      <c r="C108" s="4"/>
      <c r="F108" s="28"/>
    </row>
    <row r="109" spans="3:6" ht="15.75" customHeight="1">
      <c r="C109" s="4"/>
      <c r="F109" s="28"/>
    </row>
    <row r="110" spans="3:6" ht="15.75" customHeight="1">
      <c r="C110" s="4"/>
      <c r="F110" s="28"/>
    </row>
    <row r="111" spans="3:6" ht="15.75" customHeight="1">
      <c r="C111" s="4"/>
      <c r="F111" s="28"/>
    </row>
    <row r="112" spans="3:6" ht="15.75" customHeight="1">
      <c r="C112" s="4"/>
      <c r="F112" s="28"/>
    </row>
    <row r="113" spans="3:6" ht="15.75" customHeight="1">
      <c r="C113" s="4"/>
      <c r="F113" s="28"/>
    </row>
    <row r="114" spans="3:6" ht="15.75" customHeight="1">
      <c r="C114" s="4"/>
      <c r="F114" s="28"/>
    </row>
    <row r="115" spans="3:6" ht="15.75" customHeight="1">
      <c r="C115" s="4"/>
      <c r="F115" s="28"/>
    </row>
    <row r="116" spans="3:6" ht="15.75" customHeight="1">
      <c r="C116" s="4"/>
      <c r="F116" s="28"/>
    </row>
    <row r="117" spans="3:6" ht="15.75" customHeight="1">
      <c r="C117" s="4"/>
      <c r="F117" s="28"/>
    </row>
    <row r="118" spans="3:6" ht="15.75" customHeight="1">
      <c r="C118" s="4"/>
      <c r="F118" s="28"/>
    </row>
    <row r="119" spans="3:6" ht="15.75" customHeight="1">
      <c r="C119" s="4"/>
      <c r="F119" s="28"/>
    </row>
    <row r="120" spans="3:6" ht="15.75" customHeight="1">
      <c r="C120" s="4"/>
      <c r="F120" s="28"/>
    </row>
    <row r="121" spans="3:6" ht="15.75" customHeight="1">
      <c r="C121" s="4"/>
      <c r="F121" s="28"/>
    </row>
    <row r="122" spans="3:6" ht="15.75" customHeight="1">
      <c r="C122" s="4"/>
      <c r="F122" s="28"/>
    </row>
    <row r="123" spans="3:6" ht="15.75" customHeight="1">
      <c r="C123" s="4"/>
      <c r="F123" s="28"/>
    </row>
    <row r="124" spans="3:6" ht="15.75" customHeight="1">
      <c r="C124" s="4"/>
      <c r="F124" s="28"/>
    </row>
    <row r="125" spans="3:6" ht="15.75" customHeight="1">
      <c r="C125" s="4"/>
      <c r="F125" s="28"/>
    </row>
    <row r="126" spans="3:6" ht="15.75" customHeight="1">
      <c r="C126" s="4"/>
      <c r="F126" s="28"/>
    </row>
    <row r="127" spans="3:6" ht="15.75" customHeight="1">
      <c r="C127" s="4"/>
      <c r="F127" s="28"/>
    </row>
    <row r="128" spans="3:6" ht="15.75" customHeight="1">
      <c r="C128" s="4"/>
      <c r="F128" s="28"/>
    </row>
    <row r="129" spans="3:6" ht="15.75" customHeight="1">
      <c r="C129" s="4"/>
      <c r="F129" s="28"/>
    </row>
    <row r="130" spans="3:6" ht="15.75" customHeight="1">
      <c r="C130" s="4"/>
      <c r="F130" s="28"/>
    </row>
    <row r="131" spans="3:6" ht="15.75" customHeight="1">
      <c r="C131" s="4"/>
      <c r="F131" s="28"/>
    </row>
    <row r="132" spans="3:6" ht="15.75" customHeight="1">
      <c r="C132" s="4"/>
      <c r="F132" s="28"/>
    </row>
    <row r="133" spans="3:6" ht="15.75" customHeight="1">
      <c r="C133" s="4"/>
      <c r="F133" s="28"/>
    </row>
    <row r="134" spans="3:6" ht="15.75" customHeight="1">
      <c r="C134" s="4"/>
      <c r="F134" s="28"/>
    </row>
    <row r="135" spans="3:6" ht="15.75" customHeight="1">
      <c r="C135" s="4"/>
      <c r="F135" s="28"/>
    </row>
    <row r="136" spans="3:6" ht="15.75" customHeight="1">
      <c r="C136" s="4"/>
      <c r="F136" s="28"/>
    </row>
    <row r="137" spans="3:6" ht="15.75" customHeight="1">
      <c r="C137" s="4"/>
      <c r="F137" s="28"/>
    </row>
    <row r="138" spans="3:6" ht="15.75" customHeight="1">
      <c r="C138" s="4"/>
      <c r="F138" s="28"/>
    </row>
    <row r="139" spans="3:6" ht="15.75" customHeight="1">
      <c r="C139" s="4"/>
      <c r="F139" s="28"/>
    </row>
    <row r="140" spans="3:6" ht="15.75" customHeight="1">
      <c r="C140" s="4"/>
      <c r="F140" s="28"/>
    </row>
    <row r="141" spans="3:6" ht="15.75" customHeight="1">
      <c r="C141" s="4"/>
      <c r="F141" s="28"/>
    </row>
    <row r="142" spans="3:6" ht="15.75" customHeight="1">
      <c r="C142" s="4"/>
      <c r="F142" s="28"/>
    </row>
    <row r="143" spans="3:6" ht="15.75" customHeight="1">
      <c r="C143" s="4"/>
      <c r="F143" s="28"/>
    </row>
    <row r="144" spans="3:6" ht="15.75" customHeight="1">
      <c r="C144" s="4"/>
      <c r="F144" s="28"/>
    </row>
    <row r="145" spans="3:6" ht="15.75" customHeight="1">
      <c r="C145" s="4"/>
      <c r="F145" s="28"/>
    </row>
    <row r="146" spans="3:6" ht="15.75" customHeight="1">
      <c r="C146" s="4"/>
      <c r="F146" s="28"/>
    </row>
    <row r="147" spans="3:6" ht="15.75" customHeight="1">
      <c r="C147" s="4"/>
      <c r="F147" s="28"/>
    </row>
    <row r="148" spans="3:6" ht="15.75" customHeight="1">
      <c r="C148" s="4"/>
      <c r="F148" s="28"/>
    </row>
    <row r="149" spans="3:6" ht="15.75" customHeight="1">
      <c r="C149" s="4"/>
      <c r="F149" s="28"/>
    </row>
    <row r="150" spans="3:6" ht="15.75" customHeight="1">
      <c r="C150" s="4"/>
      <c r="F150" s="28"/>
    </row>
    <row r="151" spans="3:6" ht="15.75" customHeight="1">
      <c r="C151" s="4"/>
      <c r="F151" s="28"/>
    </row>
    <row r="152" spans="3:6" ht="15.75" customHeight="1">
      <c r="C152" s="4"/>
      <c r="F152" s="28"/>
    </row>
    <row r="153" spans="3:6" ht="15.75" customHeight="1">
      <c r="C153" s="4"/>
      <c r="F153" s="28"/>
    </row>
    <row r="154" spans="3:6" ht="15.75" customHeight="1">
      <c r="C154" s="4"/>
      <c r="F154" s="28"/>
    </row>
    <row r="155" spans="3:6" ht="15.75" customHeight="1">
      <c r="C155" s="4"/>
      <c r="F155" s="28"/>
    </row>
    <row r="156" spans="3:6" ht="15.75" customHeight="1">
      <c r="C156" s="4"/>
      <c r="F156" s="28"/>
    </row>
    <row r="157" spans="3:6" ht="15.75" customHeight="1">
      <c r="C157" s="4"/>
      <c r="F157" s="28"/>
    </row>
    <row r="158" spans="3:6" ht="15.75" customHeight="1">
      <c r="C158" s="4"/>
      <c r="F158" s="28"/>
    </row>
    <row r="159" spans="3:6" ht="15.75" customHeight="1">
      <c r="C159" s="4"/>
      <c r="F159" s="28"/>
    </row>
    <row r="160" spans="3:6" ht="15.75" customHeight="1">
      <c r="C160" s="4"/>
      <c r="F160" s="28"/>
    </row>
    <row r="161" spans="3:6" ht="15.75" customHeight="1">
      <c r="C161" s="4"/>
      <c r="F161" s="28"/>
    </row>
    <row r="162" spans="3:6" ht="15.75" customHeight="1">
      <c r="C162" s="4"/>
      <c r="F162" s="28"/>
    </row>
    <row r="163" spans="3:6" ht="15.75" customHeight="1">
      <c r="C163" s="4"/>
      <c r="F163" s="28"/>
    </row>
    <row r="164" spans="3:6" ht="15.75" customHeight="1">
      <c r="C164" s="4"/>
      <c r="F164" s="28"/>
    </row>
    <row r="165" spans="3:6" ht="15.75" customHeight="1">
      <c r="C165" s="4"/>
      <c r="F165" s="28"/>
    </row>
    <row r="166" spans="3:6" ht="15.75" customHeight="1">
      <c r="C166" s="4"/>
      <c r="F166" s="28"/>
    </row>
    <row r="167" spans="3:6" ht="15.75" customHeight="1">
      <c r="C167" s="4"/>
      <c r="F167" s="28"/>
    </row>
    <row r="168" spans="3:6" ht="15.75" customHeight="1">
      <c r="C168" s="4"/>
      <c r="F168" s="28"/>
    </row>
    <row r="169" spans="3:6" ht="15.75" customHeight="1">
      <c r="C169" s="4"/>
      <c r="F169" s="28"/>
    </row>
    <row r="170" spans="3:6" ht="15.75" customHeight="1">
      <c r="C170" s="4"/>
      <c r="F170" s="28"/>
    </row>
    <row r="171" spans="3:6" ht="15.75" customHeight="1">
      <c r="C171" s="4"/>
      <c r="F171" s="28"/>
    </row>
    <row r="172" spans="3:6" ht="15.75" customHeight="1">
      <c r="C172" s="4"/>
      <c r="F172" s="28"/>
    </row>
    <row r="173" spans="3:6" ht="15.75" customHeight="1">
      <c r="C173" s="4"/>
      <c r="F173" s="28"/>
    </row>
    <row r="174" spans="3:6" ht="15.75" customHeight="1">
      <c r="C174" s="4"/>
      <c r="F174" s="28"/>
    </row>
    <row r="175" spans="3:6" ht="15.75" customHeight="1">
      <c r="C175" s="4"/>
      <c r="F175" s="28"/>
    </row>
    <row r="176" spans="3:6" ht="15.75" customHeight="1">
      <c r="C176" s="4"/>
      <c r="F176" s="28"/>
    </row>
    <row r="177" spans="3:6" ht="15.75" customHeight="1">
      <c r="C177" s="4"/>
      <c r="F177" s="28"/>
    </row>
    <row r="178" spans="3:6" ht="15.75" customHeight="1">
      <c r="C178" s="4"/>
      <c r="F178" s="28"/>
    </row>
    <row r="179" spans="3:6" ht="15.75" customHeight="1">
      <c r="C179" s="4"/>
      <c r="F179" s="28"/>
    </row>
    <row r="180" spans="3:6" ht="15.75" customHeight="1">
      <c r="C180" s="4"/>
      <c r="F180" s="28"/>
    </row>
    <row r="181" spans="3:6" ht="15.75" customHeight="1">
      <c r="C181" s="4"/>
      <c r="F181" s="28"/>
    </row>
    <row r="182" spans="3:6" ht="15.75" customHeight="1">
      <c r="C182" s="4"/>
      <c r="F182" s="28"/>
    </row>
    <row r="183" spans="3:6" ht="15.75" customHeight="1">
      <c r="C183" s="4"/>
      <c r="F183" s="28"/>
    </row>
    <row r="184" spans="3:6" ht="15.75" customHeight="1">
      <c r="C184" s="4"/>
      <c r="F184" s="28"/>
    </row>
    <row r="185" spans="3:6" ht="15.75" customHeight="1">
      <c r="C185" s="4"/>
      <c r="F185" s="28"/>
    </row>
    <row r="186" spans="3:6" ht="15.75" customHeight="1">
      <c r="C186" s="4"/>
      <c r="F186" s="28"/>
    </row>
    <row r="187" spans="3:6" ht="15.75" customHeight="1">
      <c r="C187" s="4"/>
      <c r="F187" s="28"/>
    </row>
    <row r="188" spans="3:6" ht="15.75" customHeight="1">
      <c r="C188" s="4"/>
      <c r="F188" s="28"/>
    </row>
    <row r="189" spans="3:6" ht="15.75" customHeight="1">
      <c r="C189" s="4"/>
      <c r="F189" s="28"/>
    </row>
    <row r="190" spans="3:6" ht="15.75" customHeight="1">
      <c r="C190" s="4"/>
      <c r="F190" s="28"/>
    </row>
    <row r="191" spans="3:6" ht="15.75" customHeight="1">
      <c r="C191" s="4"/>
      <c r="F191" s="28"/>
    </row>
    <row r="192" spans="3:6" ht="15.75" customHeight="1">
      <c r="C192" s="4"/>
      <c r="F192" s="28"/>
    </row>
    <row r="193" spans="3:6" ht="15.75" customHeight="1">
      <c r="C193" s="4"/>
      <c r="F193" s="28"/>
    </row>
    <row r="194" spans="3:6" ht="15.75" customHeight="1">
      <c r="C194" s="4"/>
      <c r="F194" s="28"/>
    </row>
    <row r="195" spans="3:6" ht="15.75" customHeight="1">
      <c r="C195" s="4"/>
      <c r="F195" s="28"/>
    </row>
    <row r="196" spans="3:6" ht="15.75" customHeight="1">
      <c r="C196" s="4"/>
      <c r="F196" s="28"/>
    </row>
    <row r="197" spans="3:6" ht="15.75" customHeight="1">
      <c r="C197" s="4"/>
      <c r="F197" s="28"/>
    </row>
    <row r="198" spans="3:6" ht="15.75" customHeight="1">
      <c r="C198" s="4"/>
      <c r="F198" s="28"/>
    </row>
    <row r="199" spans="3:6" ht="15.75" customHeight="1">
      <c r="C199" s="4"/>
      <c r="F199" s="28"/>
    </row>
    <row r="200" spans="3:6" ht="15.75" customHeight="1">
      <c r="C200" s="4"/>
      <c r="F200" s="28"/>
    </row>
    <row r="201" spans="3:6" ht="15.75" customHeight="1">
      <c r="C201" s="4"/>
      <c r="F201" s="28"/>
    </row>
    <row r="202" spans="3:6" ht="15.75" customHeight="1">
      <c r="C202" s="4"/>
      <c r="F202" s="28"/>
    </row>
    <row r="203" spans="3:6" ht="15.75" customHeight="1">
      <c r="C203" s="4"/>
      <c r="F203" s="28"/>
    </row>
    <row r="204" spans="3:6" ht="15.75" customHeight="1">
      <c r="C204" s="4"/>
      <c r="F204" s="28"/>
    </row>
    <row r="205" spans="3:6" ht="15.75" customHeight="1">
      <c r="C205" s="4"/>
      <c r="F205" s="28"/>
    </row>
    <row r="206" spans="3:6" ht="15.75" customHeight="1">
      <c r="C206" s="4"/>
      <c r="F206" s="28"/>
    </row>
    <row r="207" spans="3:6" ht="15.75" customHeight="1">
      <c r="C207" s="4"/>
      <c r="F207" s="28"/>
    </row>
    <row r="208" spans="3:6" ht="15.75" customHeight="1">
      <c r="C208" s="4"/>
      <c r="F208" s="28"/>
    </row>
    <row r="209" spans="3:6" ht="15.75" customHeight="1">
      <c r="C209" s="4"/>
      <c r="F209" s="28"/>
    </row>
    <row r="210" spans="3:6" ht="15.75" customHeight="1">
      <c r="C210" s="4"/>
      <c r="F210" s="28"/>
    </row>
    <row r="211" spans="3:6" ht="15.75" customHeight="1">
      <c r="C211" s="4"/>
      <c r="F211" s="28"/>
    </row>
    <row r="212" spans="3:6" ht="15.75" customHeight="1">
      <c r="C212" s="4"/>
      <c r="F212" s="28"/>
    </row>
    <row r="213" spans="3:6" ht="15.75" customHeight="1">
      <c r="C213" s="4"/>
      <c r="F213" s="28"/>
    </row>
    <row r="214" spans="3:6" ht="15.75" customHeight="1">
      <c r="C214" s="4"/>
      <c r="F214" s="28"/>
    </row>
    <row r="215" spans="3:6" ht="15.75" customHeight="1">
      <c r="C215" s="4"/>
      <c r="F215" s="28"/>
    </row>
    <row r="216" spans="3:6" ht="15.75" customHeight="1">
      <c r="C216" s="4"/>
      <c r="F216" s="28"/>
    </row>
    <row r="217" spans="3:6" ht="15.75" customHeight="1">
      <c r="C217" s="4"/>
      <c r="F217" s="28"/>
    </row>
    <row r="218" spans="3:6" ht="15.75" customHeight="1">
      <c r="C218" s="4"/>
      <c r="F218" s="28"/>
    </row>
    <row r="219" spans="3:6" ht="15.75" customHeight="1">
      <c r="C219" s="4"/>
      <c r="F219" s="28"/>
    </row>
    <row r="220" spans="3:6" ht="15.75" customHeight="1">
      <c r="C220" s="4"/>
      <c r="F220" s="28"/>
    </row>
    <row r="221" spans="3:6" ht="15.75" customHeight="1">
      <c r="C221" s="4"/>
      <c r="F221" s="28"/>
    </row>
    <row r="222" spans="3:6" ht="15.75" customHeight="1">
      <c r="C222" s="4"/>
      <c r="F222" s="28"/>
    </row>
    <row r="223" spans="3:6" ht="15.75" customHeight="1">
      <c r="C223" s="4"/>
      <c r="F223" s="28"/>
    </row>
    <row r="224" spans="3:6" ht="15.75" customHeight="1">
      <c r="C224" s="4"/>
      <c r="F224" s="28"/>
    </row>
    <row r="225" spans="3:6" ht="15.75" customHeight="1">
      <c r="C225" s="4"/>
      <c r="F225" s="28"/>
    </row>
    <row r="226" spans="3:6" ht="15.75" customHeight="1">
      <c r="C226" s="4"/>
      <c r="F226" s="28"/>
    </row>
    <row r="227" spans="3:6" ht="15.75" customHeight="1">
      <c r="C227" s="4"/>
      <c r="F227" s="28"/>
    </row>
    <row r="228" spans="3:6" ht="15.75" customHeight="1">
      <c r="C228" s="4"/>
      <c r="F228" s="28"/>
    </row>
    <row r="229" spans="3:6" ht="15.75" customHeight="1">
      <c r="C229" s="4"/>
      <c r="F229" s="28"/>
    </row>
    <row r="230" spans="3:6" ht="15.75" customHeight="1">
      <c r="C230" s="4"/>
      <c r="F230" s="28"/>
    </row>
    <row r="231" spans="3:6" ht="15.75" customHeight="1">
      <c r="C231" s="4"/>
      <c r="F231" s="28"/>
    </row>
    <row r="232" spans="3:6" ht="15.75" customHeight="1">
      <c r="C232" s="4"/>
      <c r="F232" s="28"/>
    </row>
    <row r="233" spans="3:6" ht="15.75" customHeight="1">
      <c r="C233" s="4"/>
      <c r="F233" s="28"/>
    </row>
    <row r="234" spans="3:6" ht="15.75" customHeight="1">
      <c r="C234" s="4"/>
      <c r="F234" s="28"/>
    </row>
    <row r="235" spans="3:6" ht="15.75" customHeight="1">
      <c r="C235" s="4"/>
      <c r="F235" s="28"/>
    </row>
    <row r="236" spans="3:6" ht="15.75" customHeight="1">
      <c r="C236" s="4"/>
      <c r="F236" s="28"/>
    </row>
    <row r="237" spans="3:6" ht="15.75" customHeight="1">
      <c r="C237" s="4"/>
      <c r="F237" s="28"/>
    </row>
    <row r="238" spans="3:6" ht="15.75" customHeight="1">
      <c r="C238" s="4"/>
      <c r="F238" s="28"/>
    </row>
    <row r="239" spans="3:6" ht="15.75" customHeight="1">
      <c r="C239" s="4"/>
      <c r="F239" s="28"/>
    </row>
    <row r="240" spans="3:6" ht="15.75" customHeight="1">
      <c r="C240" s="4"/>
      <c r="F240" s="28"/>
    </row>
    <row r="241" spans="3:6" ht="15.75" customHeight="1">
      <c r="C241" s="4"/>
      <c r="F241" s="28"/>
    </row>
    <row r="242" spans="3:6" ht="15.75" customHeight="1">
      <c r="C242" s="4"/>
      <c r="F242" s="28"/>
    </row>
    <row r="243" spans="3:6" ht="15.75" customHeight="1">
      <c r="C243" s="4"/>
      <c r="F243" s="28"/>
    </row>
    <row r="244" spans="3:6" ht="15.75" customHeight="1">
      <c r="C244" s="4"/>
      <c r="F244" s="28"/>
    </row>
    <row r="245" spans="3:6" ht="15.75" customHeight="1">
      <c r="C245" s="4"/>
      <c r="F245" s="28"/>
    </row>
    <row r="246" spans="3:6" ht="15.75" customHeight="1">
      <c r="C246" s="4"/>
      <c r="F246" s="28"/>
    </row>
    <row r="247" spans="3:6" ht="15.75" customHeight="1">
      <c r="C247" s="4"/>
      <c r="F247" s="28"/>
    </row>
    <row r="248" spans="3:6" ht="15.75" customHeight="1">
      <c r="C248" s="4"/>
      <c r="F248" s="28"/>
    </row>
    <row r="249" spans="3:6" ht="15.75" customHeight="1">
      <c r="C249" s="4"/>
      <c r="F249" s="28"/>
    </row>
    <row r="250" spans="3:6" ht="15.75" customHeight="1">
      <c r="C250" s="4"/>
      <c r="F250" s="28"/>
    </row>
    <row r="251" spans="3:6" ht="15.75" customHeight="1">
      <c r="C251" s="4"/>
      <c r="F251" s="28"/>
    </row>
    <row r="252" spans="3:6" ht="15.75" customHeight="1">
      <c r="C252" s="4"/>
      <c r="F252" s="28"/>
    </row>
    <row r="253" spans="3:6" ht="15.75" customHeight="1">
      <c r="C253" s="4"/>
      <c r="F253" s="28"/>
    </row>
    <row r="254" spans="3:6" ht="15.75" customHeight="1">
      <c r="C254" s="4"/>
      <c r="F254" s="28"/>
    </row>
    <row r="255" spans="3:6" ht="15.75" customHeight="1">
      <c r="C255" s="4"/>
      <c r="F255" s="28"/>
    </row>
    <row r="256" spans="3:6" ht="15.75" customHeight="1">
      <c r="C256" s="4"/>
      <c r="F256" s="2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2:B2"/>
    <mergeCell ref="H3:O3"/>
  </mergeCells>
  <hyperlinks>
    <hyperlink ref="H3" r:id="rId1" xr:uid="{00000000-0004-0000-0000-000000000000}"/>
    <hyperlink ref="H18" r:id="rId2" xr:uid="{00000000-0004-0000-0000-000001000000}"/>
    <hyperlink ref="H19" r:id="rId3" xr:uid="{00000000-0004-0000-0000-000002000000}"/>
    <hyperlink ref="H20" r:id="rId4" xr:uid="{00000000-0004-0000-0000-000003000000}"/>
    <hyperlink ref="H21" r:id="rId5" xr:uid="{00000000-0004-0000-0000-000004000000}"/>
    <hyperlink ref="H26" r:id="rId6" xr:uid="{00000000-0004-0000-0000-000005000000}"/>
    <hyperlink ref="H27" r:id="rId7" xr:uid="{00000000-0004-0000-0000-000006000000}"/>
    <hyperlink ref="H28" r:id="rId8" xr:uid="{00000000-0004-0000-0000-000007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2020-10-29T03:01:29Z</dcterms:modified>
</cp:coreProperties>
</file>