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chella/Dropbox (VBC)/covid_NGS_testing/MANUSCRIPT FILES/"/>
    </mc:Choice>
  </mc:AlternateContent>
  <xr:revisionPtr revIDLastSave="0" documentId="13_ncr:1_{ABC5EBF0-87A9-6F40-A5EB-88DF8F4B8A3C}" xr6:coauthVersionLast="45" xr6:coauthVersionMax="45" xr10:uidLastSave="{00000000-0000-0000-0000-000000000000}"/>
  <bookViews>
    <workbookView xWindow="0" yWindow="460" windowWidth="51200" windowHeight="28340" activeTab="6" xr2:uid="{066FE3A0-FBBC-854F-9CF4-4F695533363A}"/>
  </bookViews>
  <sheets>
    <sheet name="1. Sample prep" sheetId="1" r:id="rId1"/>
    <sheet name="2. RT reaction" sheetId="2" r:id="rId2"/>
    <sheet name="3. PCR1" sheetId="3" r:id="rId3"/>
    <sheet name="4.Pooling and exostar treatment" sheetId="8" r:id="rId4"/>
    <sheet name="5. PCR2" sheetId="5" r:id="rId5"/>
    <sheet name="6. NGS Sample prep" sheetId="6" r:id="rId6"/>
    <sheet name="Myseq sample sheet" sheetId="9" r:id="rId7"/>
  </sheets>
  <definedNames>
    <definedName name="_xlnm.Print_Area" localSheetId="1">'2. RT reaction'!$A$1:$H$28</definedName>
    <definedName name="_xlnm.Print_Area" localSheetId="2">'3. PCR1'!$A$1:$K$34</definedName>
    <definedName name="_xlnm.Print_Area" localSheetId="4">'5. PCR2'!$A$1:$J$25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D16" i="5"/>
  <c r="E18" i="3"/>
  <c r="N13" i="2" l="1"/>
  <c r="N11" i="2"/>
  <c r="N10" i="2"/>
  <c r="N9" i="2"/>
  <c r="N8" i="2"/>
  <c r="D15" i="2" l="1"/>
  <c r="F17" i="3" l="1"/>
  <c r="C16" i="2" l="1"/>
  <c r="E5" i="5" l="1"/>
  <c r="E6" i="5"/>
  <c r="E7" i="5"/>
  <c r="E11" i="5"/>
  <c r="E4" i="5"/>
  <c r="E25" i="5"/>
  <c r="F14" i="3"/>
  <c r="F15" i="3"/>
  <c r="F16" i="3"/>
  <c r="F13" i="3"/>
  <c r="D16" i="2"/>
  <c r="D14" i="2"/>
  <c r="D6" i="2"/>
  <c r="D7" i="2"/>
  <c r="D8" i="2"/>
  <c r="D9" i="2"/>
  <c r="D13" i="2"/>
  <c r="D5" i="2"/>
</calcChain>
</file>

<file path=xl/sharedStrings.xml><?xml version="1.0" encoding="utf-8"?>
<sst xmlns="http://schemas.openxmlformats.org/spreadsheetml/2006/main" count="210" uniqueCount="159">
  <si>
    <t>2. RT reaction</t>
  </si>
  <si>
    <t>H2O</t>
  </si>
  <si>
    <t>sum</t>
  </si>
  <si>
    <t>heat block to 95˚</t>
  </si>
  <si>
    <t>collect HBSS and QE or prepared samples</t>
  </si>
  <si>
    <t>RT primer mix</t>
  </si>
  <si>
    <t>random hexamers</t>
  </si>
  <si>
    <t>gargle if needed</t>
  </si>
  <si>
    <t>add 1/100 1M DTT to gargle, close lid, invert several times</t>
  </si>
  <si>
    <t>add Gargle to QE 1:1, immediately mix very well</t>
  </si>
  <si>
    <t>put samples on ice</t>
  </si>
  <si>
    <t>dNTPs</t>
  </si>
  <si>
    <t>RNAse Inh.</t>
  </si>
  <si>
    <t>SS III</t>
  </si>
  <si>
    <t>mix well by pipetting 10X, distribute into PCR plates</t>
  </si>
  <si>
    <t>UDG</t>
  </si>
  <si>
    <t>RT program in PCR machine:</t>
  </si>
  <si>
    <t>25˚</t>
  </si>
  <si>
    <t>55˚</t>
  </si>
  <si>
    <t>95˚</t>
  </si>
  <si>
    <t>12˚</t>
  </si>
  <si>
    <t>5 min</t>
  </si>
  <si>
    <t>15 min</t>
  </si>
  <si>
    <t>3 min</t>
  </si>
  <si>
    <t>check here</t>
  </si>
  <si>
    <t>PCR top up buffer</t>
  </si>
  <si>
    <t>each well:</t>
  </si>
  <si>
    <t>PCR program in PCR machine:</t>
  </si>
  <si>
    <t>20 sec</t>
  </si>
  <si>
    <t>72˚</t>
  </si>
  <si>
    <t>30 sec</t>
  </si>
  <si>
    <t>GOTO 3</t>
  </si>
  <si>
    <t>Sum:</t>
  </si>
  <si>
    <t>Standard PCR Buffer 2</t>
  </si>
  <si>
    <t>add to plate:</t>
  </si>
  <si>
    <t>add TAQ</t>
  </si>
  <si>
    <t>check here if you really did it</t>
  </si>
  <si>
    <t>check here if you feel confident</t>
  </si>
  <si>
    <t>25 mM</t>
  </si>
  <si>
    <t>30˚</t>
  </si>
  <si>
    <t>10min</t>
  </si>
  <si>
    <t xml:space="preserve">58˚ </t>
  </si>
  <si>
    <t>44X</t>
  </si>
  <si>
    <t>2 min</t>
  </si>
  <si>
    <t>Prepared in two batches</t>
  </si>
  <si>
    <t>10,000copies/ul Stock</t>
  </si>
  <si>
    <t>1000 cp./20ul Ribo spike-in</t>
  </si>
  <si>
    <t>10X</t>
  </si>
  <si>
    <t>100 mM(NEB)</t>
  </si>
  <si>
    <t xml:space="preserve">NEB </t>
  </si>
  <si>
    <t xml:space="preserve">Promega </t>
  </si>
  <si>
    <t>Hot start Taq</t>
  </si>
  <si>
    <t>1M DTT</t>
  </si>
  <si>
    <t>Nuclease free</t>
  </si>
  <si>
    <t>Thermo</t>
  </si>
  <si>
    <t>Takara</t>
  </si>
  <si>
    <t>100um</t>
  </si>
  <si>
    <t>N1 specific primer 1</t>
  </si>
  <si>
    <t>N3 specific primer 2</t>
  </si>
  <si>
    <t>ul</t>
  </si>
  <si>
    <t xml:space="preserve">for ever </t>
  </si>
  <si>
    <t>4. PCR pooling and processing</t>
  </si>
  <si>
    <t>5. "Sequencing-ready" PCR</t>
  </si>
  <si>
    <t>7X</t>
  </si>
  <si>
    <t xml:space="preserve">5ul </t>
  </si>
  <si>
    <t>Pooled sample</t>
  </si>
  <si>
    <t>Illustra exostar</t>
  </si>
  <si>
    <t>2ul</t>
  </si>
  <si>
    <t>mix well by pipetting 10X</t>
  </si>
  <si>
    <t>37˚</t>
  </si>
  <si>
    <t>30 min</t>
  </si>
  <si>
    <t>80˚</t>
  </si>
  <si>
    <t xml:space="preserve">12˚ </t>
  </si>
  <si>
    <t xml:space="preserve"> NGS primer mix</t>
  </si>
  <si>
    <t>Exostar treated Sample</t>
  </si>
  <si>
    <t>3. PCR1</t>
  </si>
  <si>
    <t>Incubation</t>
  </si>
  <si>
    <t>6. Sample Prep for NGS</t>
  </si>
  <si>
    <t>&gt; Sample ready</t>
  </si>
  <si>
    <t>incubate 10 min at RT</t>
  </si>
  <si>
    <t>vortex QE aliquot for 30 sec</t>
  </si>
  <si>
    <t>incubate 5 min at 95˚</t>
  </si>
  <si>
    <t>RT buffer</t>
  </si>
  <si>
    <t>Per reaction</t>
  </si>
  <si>
    <t>add 5 ul of sample per reaction well</t>
  </si>
  <si>
    <t>do not take out before! - plastic gets deformed if removed hot</t>
  </si>
  <si>
    <t>PCR primer mix</t>
  </si>
  <si>
    <t>(Ribo, N1 and N3 provided in 96-well plates)</t>
  </si>
  <si>
    <t>distribute the set of 96 primer mixes to each plate that underwent RT</t>
  </si>
  <si>
    <t>(for barcoding every reaction)</t>
  </si>
  <si>
    <t>Pooled samples are transferred to a new 96-well plate or a PCR strip if fewer plates are processed</t>
  </si>
  <si>
    <t>Exostar treatment to digest left-over primers and dNTPs</t>
  </si>
  <si>
    <t>mix 10X up and down</t>
  </si>
  <si>
    <t>25mM</t>
  </si>
  <si>
    <t>dUTP</t>
  </si>
  <si>
    <t>100mM</t>
  </si>
  <si>
    <t>Standard i5/i7 combinations provided in 96-well plates from NEB, Illumina or others</t>
  </si>
  <si>
    <t>Quantification:</t>
  </si>
  <si>
    <t>To avoid contaminations with barcodes from previous sequencing runs, the sequencers were washed with bleach according to Illuminas guidelines before every run.</t>
  </si>
  <si>
    <t>In order to ensure fast turnaround, the preparation of libraries for Illumina sequencing was optimized empirically. In the first four sequencing runs, standard quality control of the library, including Qubit measurement, a size </t>
  </si>
  <si>
    <t>10 and used as the molarity of the sample in nanomolar. This procedure enables us to start the sequencer within a 15 min time frame after receiving the sequencing library. Final preparation of the sequencing run happens </t>
  </si>
  <si>
    <t>analysis and qPCR, was performed. A correlation between the concentration measurement by Qubit and the qPCR was detected. In every case the molarity determined by qPCR was 10x higher than the concentration measured by</t>
  </si>
  <si>
    <t>Qubit. Thus, we can omit the size analysis and the qPCR, which are both time consuming. Eventually the library concentration is determined by 3 independent Qubit measurements, the obtained value in ng/ul is multiplied by </t>
  </si>
  <si>
    <t>Pool all samples equimolar, we typically pool 20ul per sample/plate</t>
  </si>
  <si>
    <t>Optional: run analytical gel to confirm successful amplification for all samples</t>
  </si>
  <si>
    <t>Run agarose gel and excise band at around 250bp</t>
  </si>
  <si>
    <t>Gel purification using spin columns, we use e.g. Qiagen kit</t>
  </si>
  <si>
    <t>Gel purification:</t>
  </si>
  <si>
    <t>Depending on the sequencer type, the following concentrations were used for sequencing:</t>
  </si>
  <si>
    <t>Sequencer loading:</t>
  </si>
  <si>
    <t>PCR program</t>
  </si>
  <si>
    <t>All samples from each plate are pooled into one tube using plastic reservoirs. 20ul from each well is taken for pooling.</t>
  </si>
  <si>
    <t>optional: incubate 10 min at RT</t>
  </si>
  <si>
    <t>optional: add synthetic template</t>
  </si>
  <si>
    <t>optional: add primers and mix seperately</t>
  </si>
  <si>
    <t xml:space="preserve">according to Illuminas guidelines, including denaturation of the sample, neutralization and final dilution for sequencing.  </t>
  </si>
  <si>
    <t>MiSeq V2 chemistry: 10 pM, MiSeq V3 chemistry: 15 pM NextSeq550 high output: 2.2 pM, NextSeq550 medium output: 1.3 pM. In every sequencing run 10 % of PhiX library were spiked-in to increase complexity. </t>
  </si>
  <si>
    <t>v2</t>
  </si>
  <si>
    <t>index</t>
  </si>
  <si>
    <t>read 2</t>
  </si>
  <si>
    <t>irgendeinen index angeben</t>
  </si>
  <si>
    <t>read 1</t>
  </si>
  <si>
    <t xml:space="preserve">65˚ </t>
  </si>
  <si>
    <t>GOTO 2</t>
  </si>
  <si>
    <t>[Header]</t>
  </si>
  <si>
    <t>IEMFileVersion</t>
  </si>
  <si>
    <t>Experiment Name</t>
  </si>
  <si>
    <t>COVID-TEST</t>
  </si>
  <si>
    <t>Date</t>
  </si>
  <si>
    <t>Workflow</t>
  </si>
  <si>
    <t>GenerateFASTQ</t>
  </si>
  <si>
    <t>Application</t>
  </si>
  <si>
    <t>FASTQ Only</t>
  </si>
  <si>
    <t>Assay</t>
  </si>
  <si>
    <t>TruSeq HT</t>
  </si>
  <si>
    <t>Description</t>
  </si>
  <si>
    <t>Chemistry</t>
  </si>
  <si>
    <t>Amplicon</t>
  </si>
  <si>
    <t>[Reads]</t>
  </si>
  <si>
    <t>[Settings]</t>
  </si>
  <si>
    <t>ReverseComplement</t>
  </si>
  <si>
    <t>[Data]</t>
  </si>
  <si>
    <t>Sample_ID</t>
  </si>
  <si>
    <t>Sample_Name</t>
  </si>
  <si>
    <t>Sample_Plate</t>
  </si>
  <si>
    <t>Sample_Well</t>
  </si>
  <si>
    <t>I7_Index_ID</t>
  </si>
  <si>
    <t>I5_Index_ID</t>
  </si>
  <si>
    <t>index2</t>
  </si>
  <si>
    <t>Sample_Project</t>
  </si>
  <si>
    <t>COVID-T</t>
  </si>
  <si>
    <t>D701</t>
  </si>
  <si>
    <t>NNNNNNNNN</t>
  </si>
  <si>
    <t>D501</t>
  </si>
  <si>
    <t>1. Gargle Preparation</t>
  </si>
  <si>
    <t>enter number of reactions here</t>
  </si>
  <si>
    <t>MIX 5ul PRIMERS AND 20 TOP UP MIX/reaction</t>
  </si>
  <si>
    <t>ADD 25ul per RT reaction</t>
  </si>
  <si>
    <t>Alternatively, pre-mix primers and PCR top-up mix and add both together to the RT reactions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</si>
</sst>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1" fillId="2" borderId="0" xfId="0" applyFont="1" applyFill="1"/>
    <xf numFmtId="0" fontId="0" fillId="2" borderId="0" xfId="0" applyFill="1"/>
    <xf numFmtId="0" fontId="0" fillId="0" borderId="0" xfId="0" applyFill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0" xfId="0" applyFont="1" applyFill="1"/>
    <xf numFmtId="0" fontId="0" fillId="0" borderId="0" xfId="0" applyFill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quotePrefix="1"/>
    <xf numFmtId="0" fontId="9" fillId="0" borderId="0" xfId="0" applyFont="1"/>
    <xf numFmtId="0" fontId="10" fillId="0" borderId="0" xfId="0" applyFont="1"/>
    <xf numFmtId="0" fontId="8" fillId="0" borderId="0" xfId="0" applyFont="1"/>
    <xf numFmtId="14" fontId="8" fillId="0" borderId="0" xfId="0" applyNumberFormat="1" applyFont="1"/>
    <xf numFmtId="0" fontId="11" fillId="0" borderId="0" xfId="0" applyFont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9B73-9C80-3F42-ACCC-790CD6431024}">
  <dimension ref="A1:F19"/>
  <sheetViews>
    <sheetView workbookViewId="0">
      <selection activeCell="H42" sqref="H42"/>
    </sheetView>
  </sheetViews>
  <sheetFormatPr baseColWidth="10" defaultRowHeight="16" x14ac:dyDescent="0.2"/>
  <sheetData>
    <row r="1" spans="1:6" s="3" customFormat="1" ht="31" x14ac:dyDescent="0.35">
      <c r="A1" s="3" t="s">
        <v>154</v>
      </c>
    </row>
    <row r="2" spans="1:6" x14ac:dyDescent="0.2">
      <c r="F2" t="s">
        <v>24</v>
      </c>
    </row>
    <row r="5" spans="1:6" x14ac:dyDescent="0.2">
      <c r="A5" t="s">
        <v>3</v>
      </c>
      <c r="F5" s="5"/>
    </row>
    <row r="6" spans="1:6" x14ac:dyDescent="0.2">
      <c r="F6" s="17"/>
    </row>
    <row r="7" spans="1:6" x14ac:dyDescent="0.2">
      <c r="A7" t="s">
        <v>4</v>
      </c>
      <c r="F7" s="5"/>
    </row>
    <row r="8" spans="1:6" x14ac:dyDescent="0.2">
      <c r="F8" s="17"/>
    </row>
    <row r="9" spans="1:6" x14ac:dyDescent="0.2">
      <c r="A9" t="s">
        <v>7</v>
      </c>
      <c r="F9" s="5"/>
    </row>
    <row r="10" spans="1:6" x14ac:dyDescent="0.2">
      <c r="A10" t="s">
        <v>8</v>
      </c>
      <c r="F10" s="5"/>
    </row>
    <row r="11" spans="1:6" x14ac:dyDescent="0.2">
      <c r="A11" t="s">
        <v>79</v>
      </c>
      <c r="F11" s="5"/>
    </row>
    <row r="12" spans="1:6" x14ac:dyDescent="0.2">
      <c r="A12" t="s">
        <v>80</v>
      </c>
      <c r="F12" s="5"/>
    </row>
    <row r="13" spans="1:6" x14ac:dyDescent="0.2">
      <c r="A13" t="s">
        <v>9</v>
      </c>
      <c r="F13" s="5"/>
    </row>
    <row r="14" spans="1:6" x14ac:dyDescent="0.2">
      <c r="A14" t="s">
        <v>112</v>
      </c>
      <c r="F14" s="5"/>
    </row>
    <row r="15" spans="1:6" x14ac:dyDescent="0.2">
      <c r="A15" t="s">
        <v>81</v>
      </c>
      <c r="F15" s="5"/>
    </row>
    <row r="16" spans="1:6" x14ac:dyDescent="0.2">
      <c r="A16" t="s">
        <v>10</v>
      </c>
      <c r="F16" s="5"/>
    </row>
    <row r="17" spans="1:6" x14ac:dyDescent="0.2">
      <c r="A17" t="s">
        <v>113</v>
      </c>
      <c r="F17" s="5"/>
    </row>
    <row r="19" spans="1:6" x14ac:dyDescent="0.2">
      <c r="A19" t="s">
        <v>78</v>
      </c>
      <c r="F1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DDA5-3E69-F841-BE51-0DC8193BB166}">
  <sheetPr>
    <pageSetUpPr fitToPage="1"/>
  </sheetPr>
  <dimension ref="A1:O32"/>
  <sheetViews>
    <sheetView workbookViewId="0">
      <selection activeCell="O7" sqref="O7"/>
    </sheetView>
  </sheetViews>
  <sheetFormatPr baseColWidth="10" defaultRowHeight="16" x14ac:dyDescent="0.2"/>
  <cols>
    <col min="1" max="1" width="17.5" customWidth="1"/>
    <col min="2" max="2" width="24.1640625" customWidth="1"/>
  </cols>
  <sheetData>
    <row r="1" spans="1:15" s="3" customFormat="1" ht="31" x14ac:dyDescent="0.35">
      <c r="A1" s="3" t="s">
        <v>0</v>
      </c>
    </row>
    <row r="2" spans="1:15" x14ac:dyDescent="0.2">
      <c r="D2" s="1"/>
      <c r="G2" t="s">
        <v>24</v>
      </c>
    </row>
    <row r="3" spans="1:15" ht="17" thickBot="1" x14ac:dyDescent="0.25"/>
    <row r="4" spans="1:15" ht="17" thickBot="1" x14ac:dyDescent="0.25">
      <c r="C4" s="1" t="s">
        <v>83</v>
      </c>
      <c r="D4" s="27">
        <v>1000</v>
      </c>
      <c r="E4" s="26" t="s">
        <v>155</v>
      </c>
    </row>
    <row r="5" spans="1:15" x14ac:dyDescent="0.2">
      <c r="A5" t="s">
        <v>53</v>
      </c>
      <c r="B5" t="s">
        <v>1</v>
      </c>
      <c r="C5">
        <v>13.8</v>
      </c>
      <c r="D5">
        <f>C5*$D$4</f>
        <v>13800</v>
      </c>
      <c r="G5" s="5"/>
    </row>
    <row r="6" spans="1:15" ht="17" thickBot="1" x14ac:dyDescent="0.25">
      <c r="A6" t="s">
        <v>47</v>
      </c>
      <c r="B6" t="s">
        <v>82</v>
      </c>
      <c r="C6">
        <v>2.5</v>
      </c>
      <c r="D6">
        <f>C6*$D$4</f>
        <v>2500</v>
      </c>
      <c r="G6" s="5"/>
    </row>
    <row r="7" spans="1:15" ht="22" thickBot="1" x14ac:dyDescent="0.3">
      <c r="B7" t="s">
        <v>5</v>
      </c>
      <c r="C7">
        <v>2</v>
      </c>
      <c r="D7">
        <f>C7*$D$4</f>
        <v>2000</v>
      </c>
      <c r="G7" s="5"/>
      <c r="K7" s="2" t="s">
        <v>5</v>
      </c>
      <c r="M7" s="1" t="s">
        <v>83</v>
      </c>
      <c r="N7" s="27">
        <v>110</v>
      </c>
      <c r="O7" s="26" t="s">
        <v>155</v>
      </c>
    </row>
    <row r="8" spans="1:15" x14ac:dyDescent="0.2">
      <c r="A8" t="s">
        <v>38</v>
      </c>
      <c r="B8" t="s">
        <v>11</v>
      </c>
      <c r="C8">
        <v>0.5</v>
      </c>
      <c r="D8">
        <f>C8*$D$4</f>
        <v>500</v>
      </c>
      <c r="G8" s="5"/>
      <c r="K8" t="s">
        <v>1</v>
      </c>
      <c r="M8">
        <v>1.25</v>
      </c>
      <c r="N8">
        <f>M8*N7</f>
        <v>137.5</v>
      </c>
      <c r="O8" t="s">
        <v>59</v>
      </c>
    </row>
    <row r="9" spans="1:15" x14ac:dyDescent="0.2">
      <c r="B9" t="s">
        <v>52</v>
      </c>
      <c r="C9">
        <v>0.1</v>
      </c>
      <c r="D9">
        <f>C9*$D$4</f>
        <v>100</v>
      </c>
      <c r="G9" s="5"/>
      <c r="J9" t="s">
        <v>56</v>
      </c>
      <c r="K9" t="s">
        <v>6</v>
      </c>
      <c r="M9">
        <v>0.25</v>
      </c>
      <c r="N9">
        <f>M9*N7</f>
        <v>27.5</v>
      </c>
      <c r="O9" t="s">
        <v>59</v>
      </c>
    </row>
    <row r="10" spans="1:15" x14ac:dyDescent="0.2">
      <c r="J10" t="s">
        <v>56</v>
      </c>
      <c r="K10" t="s">
        <v>57</v>
      </c>
      <c r="M10">
        <v>0.25</v>
      </c>
      <c r="N10">
        <f>M10*N7</f>
        <v>27.5</v>
      </c>
      <c r="O10" t="s">
        <v>59</v>
      </c>
    </row>
    <row r="11" spans="1:15" x14ac:dyDescent="0.2">
      <c r="B11" t="s">
        <v>68</v>
      </c>
      <c r="G11" s="5"/>
      <c r="J11" t="s">
        <v>56</v>
      </c>
      <c r="K11" t="s">
        <v>58</v>
      </c>
      <c r="M11">
        <v>0.25</v>
      </c>
      <c r="N11">
        <f>M11*N7</f>
        <v>27.5</v>
      </c>
      <c r="O11" t="s">
        <v>59</v>
      </c>
    </row>
    <row r="13" spans="1:15" x14ac:dyDescent="0.2">
      <c r="A13" t="s">
        <v>55</v>
      </c>
      <c r="B13" t="s">
        <v>12</v>
      </c>
      <c r="C13">
        <v>0.5</v>
      </c>
      <c r="D13">
        <f>C13*$D$4</f>
        <v>500</v>
      </c>
      <c r="G13" s="5"/>
      <c r="K13" t="s">
        <v>2</v>
      </c>
      <c r="M13">
        <v>2</v>
      </c>
      <c r="N13">
        <f>M13*N7</f>
        <v>220</v>
      </c>
      <c r="O13" t="s">
        <v>59</v>
      </c>
    </row>
    <row r="14" spans="1:15" x14ac:dyDescent="0.2">
      <c r="A14" t="s">
        <v>54</v>
      </c>
      <c r="B14" t="s">
        <v>13</v>
      </c>
      <c r="C14">
        <v>0.5</v>
      </c>
      <c r="D14">
        <f>C14*$D$4</f>
        <v>500</v>
      </c>
      <c r="G14" s="5"/>
    </row>
    <row r="15" spans="1:15" x14ac:dyDescent="0.2">
      <c r="A15" t="s">
        <v>45</v>
      </c>
      <c r="B15" t="s">
        <v>46</v>
      </c>
      <c r="C15">
        <v>0.1</v>
      </c>
      <c r="D15">
        <f>C15*$D$4</f>
        <v>100</v>
      </c>
      <c r="G15" s="5"/>
    </row>
    <row r="16" spans="1:15" x14ac:dyDescent="0.2">
      <c r="B16" t="s">
        <v>2</v>
      </c>
      <c r="C16" s="7">
        <f>SUM(C5:C15)</f>
        <v>20.000000000000004</v>
      </c>
      <c r="D16">
        <f t="shared" ref="D16" si="0">C16*$D$4</f>
        <v>20000.000000000004</v>
      </c>
      <c r="G16" s="5"/>
    </row>
    <row r="19" spans="2:7" x14ac:dyDescent="0.2">
      <c r="B19" t="s">
        <v>14</v>
      </c>
      <c r="G19" s="5"/>
    </row>
    <row r="22" spans="2:7" x14ac:dyDescent="0.2">
      <c r="B22" t="s">
        <v>84</v>
      </c>
      <c r="G22" s="5"/>
    </row>
    <row r="26" spans="2:7" x14ac:dyDescent="0.2">
      <c r="B26" s="1" t="s">
        <v>16</v>
      </c>
      <c r="G26" s="5"/>
    </row>
    <row r="28" spans="2:7" x14ac:dyDescent="0.2">
      <c r="B28" t="s">
        <v>17</v>
      </c>
      <c r="C28" t="s">
        <v>21</v>
      </c>
    </row>
    <row r="29" spans="2:7" x14ac:dyDescent="0.2">
      <c r="B29" t="s">
        <v>18</v>
      </c>
      <c r="C29" t="s">
        <v>22</v>
      </c>
    </row>
    <row r="30" spans="2:7" x14ac:dyDescent="0.2">
      <c r="B30" t="s">
        <v>19</v>
      </c>
      <c r="C30" t="s">
        <v>23</v>
      </c>
    </row>
    <row r="31" spans="2:7" x14ac:dyDescent="0.2">
      <c r="B31" t="s">
        <v>20</v>
      </c>
      <c r="C31" t="s">
        <v>60</v>
      </c>
    </row>
    <row r="32" spans="2:7" x14ac:dyDescent="0.2">
      <c r="B32" s="1" t="s">
        <v>85</v>
      </c>
    </row>
  </sheetData>
  <pageMargins left="0.7" right="0.7" top="0.75" bottom="0.75" header="0.3" footer="0.3"/>
  <pageSetup paperSize="9" scale="9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741E2-AFB4-9449-91A4-D1659E5073BB}">
  <sheetPr>
    <pageSetUpPr fitToPage="1"/>
  </sheetPr>
  <dimension ref="A1:I34"/>
  <sheetViews>
    <sheetView workbookViewId="0">
      <selection activeCell="G12" sqref="G12"/>
    </sheetView>
  </sheetViews>
  <sheetFormatPr baseColWidth="10" defaultRowHeight="16" x14ac:dyDescent="0.2"/>
  <cols>
    <col min="1" max="1" width="14.83203125" customWidth="1"/>
    <col min="3" max="3" width="6.33203125" customWidth="1"/>
    <col min="4" max="4" width="23" customWidth="1"/>
  </cols>
  <sheetData>
    <row r="1" spans="1:9" ht="31" x14ac:dyDescent="0.35">
      <c r="A1" s="4" t="s">
        <v>75</v>
      </c>
    </row>
    <row r="2" spans="1:9" ht="31" x14ac:dyDescent="0.35">
      <c r="A2" s="4"/>
      <c r="I2" t="s">
        <v>37</v>
      </c>
    </row>
    <row r="3" spans="1:9" x14ac:dyDescent="0.2">
      <c r="B3" s="1" t="s">
        <v>86</v>
      </c>
      <c r="D3" t="s">
        <v>26</v>
      </c>
      <c r="E3" s="6">
        <v>5</v>
      </c>
      <c r="F3" t="s">
        <v>59</v>
      </c>
      <c r="I3" s="5"/>
    </row>
    <row r="4" spans="1:9" x14ac:dyDescent="0.2">
      <c r="B4" s="1" t="s">
        <v>87</v>
      </c>
      <c r="E4" s="15"/>
      <c r="I4" s="17"/>
    </row>
    <row r="6" spans="1:9" x14ac:dyDescent="0.2">
      <c r="B6" t="s">
        <v>88</v>
      </c>
      <c r="I6" s="5"/>
    </row>
    <row r="7" spans="1:9" x14ac:dyDescent="0.2">
      <c r="B7" t="s">
        <v>89</v>
      </c>
      <c r="I7" s="17"/>
    </row>
    <row r="8" spans="1:9" x14ac:dyDescent="0.2">
      <c r="B8" t="s">
        <v>158</v>
      </c>
    </row>
    <row r="10" spans="1:9" x14ac:dyDescent="0.2">
      <c r="F10" s="1" t="s">
        <v>44</v>
      </c>
    </row>
    <row r="11" spans="1:9" ht="17" thickBot="1" x14ac:dyDescent="0.25"/>
    <row r="12" spans="1:9" ht="17" thickBot="1" x14ac:dyDescent="0.25">
      <c r="F12" s="27">
        <v>1000</v>
      </c>
      <c r="G12" s="26" t="s">
        <v>155</v>
      </c>
    </row>
    <row r="13" spans="1:9" x14ac:dyDescent="0.2">
      <c r="A13" t="s">
        <v>53</v>
      </c>
      <c r="B13" t="s">
        <v>1</v>
      </c>
      <c r="E13">
        <v>16.43</v>
      </c>
      <c r="F13">
        <f>E13*$F$12</f>
        <v>16430</v>
      </c>
      <c r="I13" s="5"/>
    </row>
    <row r="14" spans="1:9" x14ac:dyDescent="0.2">
      <c r="A14" t="s">
        <v>47</v>
      </c>
      <c r="B14" t="s">
        <v>25</v>
      </c>
      <c r="E14">
        <v>2.5</v>
      </c>
      <c r="F14">
        <f t="shared" ref="F14:F17" si="0">E14*$F$12</f>
        <v>2500</v>
      </c>
      <c r="I14" s="5"/>
    </row>
    <row r="15" spans="1:9" x14ac:dyDescent="0.2">
      <c r="A15" t="s">
        <v>48</v>
      </c>
      <c r="B15" t="s">
        <v>94</v>
      </c>
      <c r="E15">
        <v>7.0000000000000007E-2</v>
      </c>
      <c r="F15">
        <f t="shared" si="0"/>
        <v>70</v>
      </c>
      <c r="I15" s="5"/>
    </row>
    <row r="16" spans="1:9" x14ac:dyDescent="0.2">
      <c r="A16" t="s">
        <v>50</v>
      </c>
      <c r="B16" t="s">
        <v>51</v>
      </c>
      <c r="E16">
        <v>0.5</v>
      </c>
      <c r="F16">
        <f t="shared" si="0"/>
        <v>500</v>
      </c>
      <c r="I16" s="5"/>
    </row>
    <row r="17" spans="1:9" x14ac:dyDescent="0.2">
      <c r="A17" t="s">
        <v>49</v>
      </c>
      <c r="B17" t="s">
        <v>15</v>
      </c>
      <c r="E17">
        <v>0.5</v>
      </c>
      <c r="F17" s="8">
        <f t="shared" si="0"/>
        <v>500</v>
      </c>
    </row>
    <row r="18" spans="1:9" x14ac:dyDescent="0.2">
      <c r="B18" t="s">
        <v>2</v>
      </c>
      <c r="E18" s="6">
        <f>SUM(E13:E17)</f>
        <v>20</v>
      </c>
    </row>
    <row r="19" spans="1:9" x14ac:dyDescent="0.2">
      <c r="B19" t="s">
        <v>14</v>
      </c>
      <c r="I19" s="5"/>
    </row>
    <row r="20" spans="1:9" ht="17" thickBot="1" x14ac:dyDescent="0.25"/>
    <row r="21" spans="1:9" x14ac:dyDescent="0.2">
      <c r="B21" s="9" t="s">
        <v>156</v>
      </c>
      <c r="C21" s="10"/>
      <c r="D21" s="11"/>
    </row>
    <row r="22" spans="1:9" ht="17" thickBot="1" x14ac:dyDescent="0.25">
      <c r="B22" s="12" t="s">
        <v>157</v>
      </c>
      <c r="C22" s="13"/>
      <c r="D22" s="14"/>
    </row>
    <row r="23" spans="1:9" x14ac:dyDescent="0.2">
      <c r="B23" s="1" t="s">
        <v>114</v>
      </c>
    </row>
    <row r="24" spans="1:9" x14ac:dyDescent="0.2">
      <c r="B24" s="1"/>
    </row>
    <row r="25" spans="1:9" x14ac:dyDescent="0.2">
      <c r="B25" s="1" t="s">
        <v>27</v>
      </c>
      <c r="I25" s="5"/>
    </row>
    <row r="27" spans="1:9" x14ac:dyDescent="0.2">
      <c r="B27" t="s">
        <v>39</v>
      </c>
      <c r="C27" t="s">
        <v>40</v>
      </c>
      <c r="I27" s="5"/>
    </row>
    <row r="28" spans="1:9" x14ac:dyDescent="0.2">
      <c r="B28" t="s">
        <v>19</v>
      </c>
      <c r="C28" t="s">
        <v>23</v>
      </c>
    </row>
    <row r="29" spans="1:9" x14ac:dyDescent="0.2">
      <c r="B29" t="s">
        <v>19</v>
      </c>
      <c r="C29" t="s">
        <v>28</v>
      </c>
    </row>
    <row r="30" spans="1:9" x14ac:dyDescent="0.2">
      <c r="B30" t="s">
        <v>41</v>
      </c>
      <c r="C30" t="s">
        <v>30</v>
      </c>
    </row>
    <row r="31" spans="1:9" x14ac:dyDescent="0.2">
      <c r="B31" t="s">
        <v>29</v>
      </c>
      <c r="C31" t="s">
        <v>28</v>
      </c>
    </row>
    <row r="32" spans="1:9" x14ac:dyDescent="0.2">
      <c r="B32" t="s">
        <v>31</v>
      </c>
      <c r="C32" t="s">
        <v>42</v>
      </c>
    </row>
    <row r="33" spans="2:3" x14ac:dyDescent="0.2">
      <c r="B33" t="s">
        <v>29</v>
      </c>
      <c r="C33" t="s">
        <v>43</v>
      </c>
    </row>
    <row r="34" spans="2:3" x14ac:dyDescent="0.2">
      <c r="B34" t="s">
        <v>20</v>
      </c>
      <c r="C34" t="s">
        <v>60</v>
      </c>
    </row>
  </sheetData>
  <pageMargins left="0.7" right="0.7" top="0.75" bottom="0.75" header="0.3" footer="0.3"/>
  <pageSetup paperSize="9" scale="6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3C1FF-9D1F-F74C-810A-CF6DA37700AD}">
  <dimension ref="A1:E16"/>
  <sheetViews>
    <sheetView workbookViewId="0">
      <selection activeCell="B14" sqref="B14"/>
    </sheetView>
  </sheetViews>
  <sheetFormatPr baseColWidth="10" defaultRowHeight="16" x14ac:dyDescent="0.2"/>
  <cols>
    <col min="1" max="1" width="16" customWidth="1"/>
  </cols>
  <sheetData>
    <row r="1" spans="1:5" ht="31" x14ac:dyDescent="0.35">
      <c r="A1" s="4" t="s">
        <v>61</v>
      </c>
    </row>
    <row r="3" spans="1:5" x14ac:dyDescent="0.2">
      <c r="A3" t="s">
        <v>111</v>
      </c>
    </row>
    <row r="4" spans="1:5" x14ac:dyDescent="0.2">
      <c r="A4" t="s">
        <v>90</v>
      </c>
    </row>
    <row r="6" spans="1:5" x14ac:dyDescent="0.2">
      <c r="A6" s="1" t="s">
        <v>91</v>
      </c>
      <c r="B6" s="1"/>
      <c r="C6" s="1"/>
      <c r="D6" s="1"/>
      <c r="E6" s="1"/>
    </row>
    <row r="7" spans="1:5" x14ac:dyDescent="0.2">
      <c r="A7" t="s">
        <v>65</v>
      </c>
      <c r="B7" t="s">
        <v>64</v>
      </c>
      <c r="C7" s="5"/>
    </row>
    <row r="8" spans="1:5" x14ac:dyDescent="0.2">
      <c r="A8" t="s">
        <v>66</v>
      </c>
      <c r="B8" t="s">
        <v>67</v>
      </c>
      <c r="C8" s="5"/>
    </row>
    <row r="10" spans="1:5" x14ac:dyDescent="0.2">
      <c r="B10" t="s">
        <v>68</v>
      </c>
    </row>
    <row r="13" spans="1:5" x14ac:dyDescent="0.2">
      <c r="B13" t="s">
        <v>76</v>
      </c>
    </row>
    <row r="14" spans="1:5" x14ac:dyDescent="0.2">
      <c r="B14" t="s">
        <v>69</v>
      </c>
      <c r="C14" t="s">
        <v>70</v>
      </c>
    </row>
    <row r="15" spans="1:5" x14ac:dyDescent="0.2">
      <c r="B15" t="s">
        <v>71</v>
      </c>
      <c r="C15" t="s">
        <v>22</v>
      </c>
    </row>
    <row r="16" spans="1:5" x14ac:dyDescent="0.2">
      <c r="B16" t="s">
        <v>72</v>
      </c>
      <c r="C16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D363-AB88-5F4E-85A8-ECE12034AAC9}">
  <sheetPr>
    <pageSetUpPr fitToPage="1"/>
  </sheetPr>
  <dimension ref="A1:H34"/>
  <sheetViews>
    <sheetView workbookViewId="0">
      <selection activeCell="E12" sqref="E12"/>
    </sheetView>
  </sheetViews>
  <sheetFormatPr baseColWidth="10" defaultRowHeight="16" x14ac:dyDescent="0.2"/>
  <cols>
    <col min="1" max="1" width="13.5" customWidth="1"/>
  </cols>
  <sheetData>
    <row r="1" spans="1:8" ht="31" x14ac:dyDescent="0.35">
      <c r="A1" s="4" t="s">
        <v>62</v>
      </c>
    </row>
    <row r="2" spans="1:8" ht="17" thickBot="1" x14ac:dyDescent="0.25">
      <c r="H2" s="1" t="s">
        <v>36</v>
      </c>
    </row>
    <row r="3" spans="1:8" ht="17" thickBot="1" x14ac:dyDescent="0.25">
      <c r="D3" s="1" t="s">
        <v>83</v>
      </c>
      <c r="E3" s="27">
        <v>3</v>
      </c>
      <c r="F3" s="26" t="s">
        <v>155</v>
      </c>
    </row>
    <row r="4" spans="1:8" x14ac:dyDescent="0.2">
      <c r="B4" t="s">
        <v>1</v>
      </c>
      <c r="D4">
        <v>31.43</v>
      </c>
      <c r="E4">
        <f>D4*$E$3</f>
        <v>94.289999999999992</v>
      </c>
      <c r="H4" s="5"/>
    </row>
    <row r="5" spans="1:8" x14ac:dyDescent="0.2">
      <c r="A5" t="s">
        <v>47</v>
      </c>
      <c r="B5" t="s">
        <v>33</v>
      </c>
      <c r="D5">
        <v>5</v>
      </c>
      <c r="E5">
        <f t="shared" ref="E5:E25" si="0">D5*$E$3</f>
        <v>15</v>
      </c>
      <c r="H5" s="5"/>
    </row>
    <row r="6" spans="1:8" x14ac:dyDescent="0.2">
      <c r="A6" t="s">
        <v>93</v>
      </c>
      <c r="B6" t="s">
        <v>11</v>
      </c>
      <c r="D6">
        <v>0.5</v>
      </c>
      <c r="E6">
        <f t="shared" si="0"/>
        <v>1.5</v>
      </c>
      <c r="H6" s="5"/>
    </row>
    <row r="7" spans="1:8" x14ac:dyDescent="0.2">
      <c r="A7" t="s">
        <v>95</v>
      </c>
      <c r="B7" t="s">
        <v>94</v>
      </c>
      <c r="D7">
        <v>7.0000000000000007E-2</v>
      </c>
      <c r="E7">
        <f t="shared" si="0"/>
        <v>0.21000000000000002</v>
      </c>
      <c r="H7" s="5"/>
    </row>
    <row r="9" spans="1:8" x14ac:dyDescent="0.2">
      <c r="B9" t="s">
        <v>92</v>
      </c>
      <c r="H9" s="5"/>
    </row>
    <row r="11" spans="1:8" x14ac:dyDescent="0.2">
      <c r="B11" t="s">
        <v>35</v>
      </c>
      <c r="D11">
        <v>0.5</v>
      </c>
      <c r="E11">
        <f t="shared" si="0"/>
        <v>1.5</v>
      </c>
      <c r="H11" s="5"/>
    </row>
    <row r="13" spans="1:8" x14ac:dyDescent="0.2">
      <c r="B13" t="s">
        <v>92</v>
      </c>
      <c r="H13" s="5"/>
    </row>
    <row r="16" spans="1:8" x14ac:dyDescent="0.2">
      <c r="B16" t="s">
        <v>34</v>
      </c>
      <c r="D16" s="6">
        <f>SUM(D4:D11)</f>
        <v>37.5</v>
      </c>
      <c r="H16" s="5"/>
    </row>
    <row r="18" spans="1:8" x14ac:dyDescent="0.2">
      <c r="A18" s="15"/>
      <c r="B18" t="s">
        <v>73</v>
      </c>
      <c r="D18" s="6">
        <v>10</v>
      </c>
      <c r="H18" s="5"/>
    </row>
    <row r="19" spans="1:8" x14ac:dyDescent="0.2">
      <c r="A19" s="15"/>
      <c r="B19" t="s">
        <v>96</v>
      </c>
      <c r="D19" s="16"/>
      <c r="H19" s="17"/>
    </row>
    <row r="20" spans="1:8" x14ac:dyDescent="0.2">
      <c r="A20" s="16"/>
    </row>
    <row r="21" spans="1:8" x14ac:dyDescent="0.2">
      <c r="B21" t="s">
        <v>74</v>
      </c>
      <c r="D21" s="6">
        <v>2.5</v>
      </c>
      <c r="H21" s="5"/>
    </row>
    <row r="25" spans="1:8" x14ac:dyDescent="0.2">
      <c r="B25" s="1" t="s">
        <v>32</v>
      </c>
      <c r="D25" s="1">
        <f>SUM(D4:D7,D11,D18,D21)</f>
        <v>50</v>
      </c>
      <c r="E25" s="1">
        <f t="shared" si="0"/>
        <v>150</v>
      </c>
    </row>
    <row r="27" spans="1:8" x14ac:dyDescent="0.2">
      <c r="C27" s="1" t="s">
        <v>110</v>
      </c>
    </row>
    <row r="28" spans="1:8" x14ac:dyDescent="0.2">
      <c r="C28" t="s">
        <v>19</v>
      </c>
      <c r="D28" t="s">
        <v>23</v>
      </c>
    </row>
    <row r="29" spans="1:8" x14ac:dyDescent="0.2">
      <c r="C29" t="s">
        <v>19</v>
      </c>
      <c r="D29" t="s">
        <v>28</v>
      </c>
    </row>
    <row r="30" spans="1:8" x14ac:dyDescent="0.2">
      <c r="C30" t="s">
        <v>122</v>
      </c>
      <c r="D30" t="s">
        <v>30</v>
      </c>
    </row>
    <row r="31" spans="1:8" x14ac:dyDescent="0.2">
      <c r="C31" t="s">
        <v>29</v>
      </c>
      <c r="D31" t="s">
        <v>30</v>
      </c>
    </row>
    <row r="32" spans="1:8" x14ac:dyDescent="0.2">
      <c r="C32" t="s">
        <v>123</v>
      </c>
      <c r="D32" t="s">
        <v>63</v>
      </c>
    </row>
    <row r="33" spans="3:4" x14ac:dyDescent="0.2">
      <c r="C33" t="s">
        <v>29</v>
      </c>
      <c r="D33" t="s">
        <v>43</v>
      </c>
    </row>
    <row r="34" spans="3:4" x14ac:dyDescent="0.2">
      <c r="C34" t="s">
        <v>20</v>
      </c>
      <c r="D34" t="s">
        <v>60</v>
      </c>
    </row>
  </sheetData>
  <pageMargins left="0.7" right="0.7" top="0.75" bottom="0.75" header="0.3" footer="0.3"/>
  <pageSetup paperSize="9" scale="74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639B8-15BA-A44A-87DD-4303C1A7EBC1}">
  <dimension ref="A1:XFD30"/>
  <sheetViews>
    <sheetView zoomScale="116" zoomScaleNormal="116" workbookViewId="0">
      <selection activeCell="F29" sqref="F29"/>
    </sheetView>
  </sheetViews>
  <sheetFormatPr baseColWidth="10" defaultRowHeight="16" x14ac:dyDescent="0.2"/>
  <sheetData>
    <row r="1" spans="1:16384" ht="31" x14ac:dyDescent="0.35">
      <c r="A1" s="4" t="s">
        <v>77</v>
      </c>
    </row>
    <row r="3" spans="1:16384" s="19" customFormat="1" ht="19" x14ac:dyDescent="0.25">
      <c r="A3" s="18" t="s">
        <v>107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spans="1:16384" s="19" customFormat="1" ht="19" x14ac:dyDescent="0.25">
      <c r="B4" s="19" t="s">
        <v>104</v>
      </c>
    </row>
    <row r="5" spans="1:16384" s="19" customFormat="1" ht="19" x14ac:dyDescent="0.25">
      <c r="B5" s="19" t="s">
        <v>103</v>
      </c>
    </row>
    <row r="6" spans="1:16384" s="19" customFormat="1" ht="19" x14ac:dyDescent="0.25">
      <c r="B6" s="19" t="s">
        <v>105</v>
      </c>
    </row>
    <row r="7" spans="1:16384" s="19" customFormat="1" ht="19" x14ac:dyDescent="0.25">
      <c r="B7" s="19" t="s">
        <v>106</v>
      </c>
    </row>
    <row r="8" spans="1:16384" s="19" customFormat="1" ht="19" x14ac:dyDescent="0.25"/>
    <row r="9" spans="1:16384" s="19" customFormat="1" ht="19" x14ac:dyDescent="0.25"/>
    <row r="10" spans="1:16384" s="19" customFormat="1" ht="19" x14ac:dyDescent="0.25">
      <c r="A10" s="18" t="s">
        <v>97</v>
      </c>
    </row>
    <row r="11" spans="1:16384" s="19" customFormat="1" ht="19" x14ac:dyDescent="0.25">
      <c r="B11" s="20" t="s">
        <v>99</v>
      </c>
    </row>
    <row r="12" spans="1:16384" s="19" customFormat="1" ht="19" x14ac:dyDescent="0.25">
      <c r="B12" s="19" t="s">
        <v>101</v>
      </c>
    </row>
    <row r="13" spans="1:16384" s="19" customFormat="1" ht="19" x14ac:dyDescent="0.25">
      <c r="B13" s="19" t="s">
        <v>102</v>
      </c>
    </row>
    <row r="14" spans="1:16384" s="19" customFormat="1" ht="19" x14ac:dyDescent="0.25">
      <c r="B14" s="20" t="s">
        <v>100</v>
      </c>
    </row>
    <row r="15" spans="1:16384" s="19" customFormat="1" ht="19" x14ac:dyDescent="0.25">
      <c r="B15" s="20" t="s">
        <v>115</v>
      </c>
    </row>
    <row r="16" spans="1:16384" s="19" customFormat="1" ht="19" x14ac:dyDescent="0.25"/>
    <row r="17" spans="1:3" s="19" customFormat="1" ht="19" x14ac:dyDescent="0.25"/>
    <row r="18" spans="1:3" s="19" customFormat="1" ht="19" x14ac:dyDescent="0.25"/>
    <row r="19" spans="1:3" s="19" customFormat="1" ht="19" x14ac:dyDescent="0.25">
      <c r="A19" s="18" t="s">
        <v>109</v>
      </c>
    </row>
    <row r="20" spans="1:3" s="19" customFormat="1" ht="19" x14ac:dyDescent="0.25">
      <c r="B20" s="19" t="s">
        <v>108</v>
      </c>
    </row>
    <row r="21" spans="1:3" s="19" customFormat="1" ht="19" x14ac:dyDescent="0.25">
      <c r="B21" s="20" t="s">
        <v>116</v>
      </c>
    </row>
    <row r="22" spans="1:3" s="19" customFormat="1" ht="19" x14ac:dyDescent="0.25">
      <c r="B22" s="20" t="s">
        <v>98</v>
      </c>
    </row>
    <row r="23" spans="1:3" s="19" customFormat="1" ht="19" x14ac:dyDescent="0.25"/>
    <row r="25" spans="1:3" x14ac:dyDescent="0.2">
      <c r="C25" s="21" t="s">
        <v>117</v>
      </c>
    </row>
    <row r="26" spans="1:3" x14ac:dyDescent="0.2">
      <c r="B26" t="s">
        <v>121</v>
      </c>
      <c r="C26">
        <v>103</v>
      </c>
    </row>
    <row r="27" spans="1:3" x14ac:dyDescent="0.2">
      <c r="B27" t="s">
        <v>118</v>
      </c>
      <c r="C27">
        <v>9</v>
      </c>
    </row>
    <row r="28" spans="1:3" x14ac:dyDescent="0.2">
      <c r="B28" t="s">
        <v>118</v>
      </c>
      <c r="C28">
        <v>9</v>
      </c>
    </row>
    <row r="29" spans="1:3" x14ac:dyDescent="0.2">
      <c r="B29" t="s">
        <v>119</v>
      </c>
      <c r="C29">
        <v>45</v>
      </c>
    </row>
    <row r="30" spans="1:3" x14ac:dyDescent="0.2">
      <c r="B30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C1A0-C078-1649-AB37-B75A3B0295A5}">
  <dimension ref="A1:J40"/>
  <sheetViews>
    <sheetView tabSelected="1" workbookViewId="0">
      <selection activeCell="D27" sqref="D27"/>
    </sheetView>
  </sheetViews>
  <sheetFormatPr baseColWidth="10" defaultRowHeight="16" x14ac:dyDescent="0.2"/>
  <sheetData>
    <row r="1" spans="1:10" x14ac:dyDescent="0.2">
      <c r="A1" s="22" t="s">
        <v>124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">
      <c r="A3" s="22" t="s">
        <v>125</v>
      </c>
      <c r="B3" s="24">
        <v>4</v>
      </c>
      <c r="C3" s="23"/>
      <c r="D3" s="23"/>
      <c r="E3" s="23"/>
      <c r="F3" s="23"/>
      <c r="G3" s="23"/>
      <c r="H3" s="23"/>
      <c r="I3" s="23"/>
      <c r="J3" s="23"/>
    </row>
    <row r="4" spans="1:10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">
      <c r="A5" s="22" t="s">
        <v>126</v>
      </c>
      <c r="B5" s="24" t="s">
        <v>127</v>
      </c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22" t="s">
        <v>128</v>
      </c>
      <c r="B7" s="25">
        <v>44111</v>
      </c>
      <c r="C7" s="23"/>
      <c r="D7" s="23"/>
      <c r="E7" s="23"/>
      <c r="F7" s="23"/>
      <c r="G7" s="23"/>
      <c r="H7" s="23"/>
      <c r="I7" s="23"/>
      <c r="J7" s="23"/>
    </row>
    <row r="8" spans="1:10" x14ac:dyDescent="0.2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22" t="s">
        <v>129</v>
      </c>
      <c r="B9" s="24" t="s">
        <v>130</v>
      </c>
      <c r="C9" s="23"/>
      <c r="D9" s="23"/>
      <c r="E9" s="23"/>
      <c r="F9" s="23"/>
      <c r="G9" s="23"/>
      <c r="H9" s="23"/>
      <c r="I9" s="23"/>
      <c r="J9" s="23"/>
    </row>
    <row r="10" spans="1:10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">
      <c r="A11" s="22" t="s">
        <v>131</v>
      </c>
      <c r="B11" s="24" t="s">
        <v>132</v>
      </c>
      <c r="C11" s="23"/>
      <c r="D11" s="23"/>
      <c r="E11" s="23"/>
      <c r="F11" s="23"/>
      <c r="G11" s="23"/>
      <c r="H11" s="23"/>
      <c r="I11" s="23"/>
      <c r="J11" s="23"/>
    </row>
    <row r="12" spans="1:10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">
      <c r="A13" s="22" t="s">
        <v>133</v>
      </c>
      <c r="B13" s="24" t="s">
        <v>134</v>
      </c>
      <c r="C13" s="23"/>
      <c r="D13" s="23"/>
      <c r="E13" s="23"/>
      <c r="F13" s="23"/>
      <c r="G13" s="23"/>
      <c r="H13" s="23"/>
      <c r="I13" s="23"/>
      <c r="J13" s="23"/>
    </row>
    <row r="14" spans="1:10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">
      <c r="A15" s="22" t="s">
        <v>135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">
      <c r="A17" s="22" t="s">
        <v>136</v>
      </c>
      <c r="B17" s="24" t="s">
        <v>137</v>
      </c>
      <c r="C17" s="23"/>
      <c r="D17" s="23"/>
      <c r="E17" s="23"/>
      <c r="F17" s="23"/>
      <c r="G17" s="23"/>
      <c r="H17" s="23"/>
      <c r="I17" s="23"/>
      <c r="J17" s="23"/>
    </row>
    <row r="18" spans="1:10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x14ac:dyDescent="0.2">
      <c r="A21" s="22" t="s">
        <v>138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x14ac:dyDescent="0.2">
      <c r="A23" s="22">
        <v>103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2">
      <c r="A25" s="22">
        <v>45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2">
      <c r="A29" s="22" t="s">
        <v>139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">
      <c r="A31" s="22" t="s">
        <v>140</v>
      </c>
      <c r="B31" s="24">
        <v>0</v>
      </c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22" t="s">
        <v>141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x14ac:dyDescent="0.2">
      <c r="A37" s="22" t="s">
        <v>142</v>
      </c>
      <c r="B37" s="24" t="s">
        <v>143</v>
      </c>
      <c r="C37" s="24" t="s">
        <v>144</v>
      </c>
      <c r="D37" s="24" t="s">
        <v>145</v>
      </c>
      <c r="E37" s="24" t="s">
        <v>146</v>
      </c>
      <c r="F37" s="24" t="s">
        <v>118</v>
      </c>
      <c r="G37" s="24" t="s">
        <v>147</v>
      </c>
      <c r="H37" s="24" t="s">
        <v>148</v>
      </c>
      <c r="I37" s="24" t="s">
        <v>149</v>
      </c>
      <c r="J37" s="24" t="s">
        <v>135</v>
      </c>
    </row>
    <row r="38" spans="1:10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22" t="s">
        <v>150</v>
      </c>
      <c r="B39" s="23"/>
      <c r="C39" s="23"/>
      <c r="D39" s="23"/>
      <c r="E39" s="24" t="s">
        <v>151</v>
      </c>
      <c r="F39" s="24" t="s">
        <v>152</v>
      </c>
      <c r="G39" s="24" t="s">
        <v>153</v>
      </c>
      <c r="H39" s="24" t="s">
        <v>152</v>
      </c>
      <c r="I39" s="23"/>
      <c r="J39" s="23"/>
    </row>
    <row r="40" spans="1:10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1. Sample prep</vt:lpstr>
      <vt:lpstr>2. RT reaction</vt:lpstr>
      <vt:lpstr>3. PCR1</vt:lpstr>
      <vt:lpstr>4.Pooling and exostar treatment</vt:lpstr>
      <vt:lpstr>5. PCR2</vt:lpstr>
      <vt:lpstr>6. NGS Sample prep</vt:lpstr>
      <vt:lpstr>Myseq sample sheet</vt:lpstr>
      <vt:lpstr>'2. RT reaction'!Print_Area</vt:lpstr>
      <vt:lpstr>'3. PCR1'!Print_Area</vt:lpstr>
      <vt:lpstr>'5. PCR2'!Print_Area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Elling</dc:creator>
  <cp:lastModifiedBy>Cochella,Maria Luisa</cp:lastModifiedBy>
  <cp:lastPrinted>2020-09-22T08:17:09Z</cp:lastPrinted>
  <dcterms:created xsi:type="dcterms:W3CDTF">2020-06-27T09:51:44Z</dcterms:created>
  <dcterms:modified xsi:type="dcterms:W3CDTF">2020-10-23T10:18:09Z</dcterms:modified>
</cp:coreProperties>
</file>